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Солотча\"/>
    </mc:Choice>
  </mc:AlternateContent>
  <xr:revisionPtr revIDLastSave="0" documentId="13_ncr:1_{F545D83D-F6D3-40B6-BAEE-299B79FA0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F33" i="3"/>
  <c r="H33" i="3" s="1"/>
  <c r="F32" i="3"/>
  <c r="H32" i="3" s="1"/>
  <c r="F31" i="3"/>
  <c r="H31" i="3" s="1"/>
  <c r="F29" i="3"/>
  <c r="H29" i="3" s="1"/>
  <c r="F28" i="3"/>
  <c r="H28" i="3" s="1"/>
  <c r="F11" i="3"/>
  <c r="H11" i="3" s="1"/>
  <c r="F10" i="3"/>
  <c r="H10" i="3" s="1"/>
  <c r="F9" i="3"/>
  <c r="H9" i="3" s="1"/>
  <c r="F8" i="3"/>
  <c r="H8" i="3" s="1"/>
  <c r="F7" i="3"/>
  <c r="H7" i="3" s="1"/>
  <c r="H12" i="3" l="1"/>
  <c r="H16" i="3" s="1"/>
  <c r="H18" i="3" s="1"/>
  <c r="H19" i="3" s="1"/>
  <c r="H20" i="3" s="1"/>
  <c r="H39" i="3"/>
  <c r="H41" i="3" s="1"/>
  <c r="H42" i="3" s="1"/>
  <c r="H43" i="3" s="1"/>
  <c r="F23" i="2"/>
  <c r="F27" i="2" s="1"/>
  <c r="F29" i="2" s="1"/>
  <c r="F30" i="2" s="1"/>
  <c r="F31" i="2" s="1"/>
  <c r="F7" i="2"/>
  <c r="F11" i="2" s="1"/>
  <c r="F13" i="2" s="1"/>
  <c r="F14" i="2" s="1"/>
  <c r="F15" i="2" s="1"/>
</calcChain>
</file>

<file path=xl/sharedStrings.xml><?xml version="1.0" encoding="utf-8"?>
<sst xmlns="http://schemas.openxmlformats.org/spreadsheetml/2006/main" count="98" uniqueCount="41">
  <si>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</si>
  <si>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</si>
  <si>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</si>
  <si>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</si>
  <si>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</si>
  <si>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</si>
  <si>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</si>
  <si>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</si>
  <si>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</si>
  <si>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</si>
  <si>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</si>
  <si>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</si>
  <si>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</si>
  <si>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</si>
  <si>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</si>
  <si>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</si>
  <si>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</si>
  <si>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</si>
  <si>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</si>
  <si>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</si>
  <si>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</si>
  <si>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</si>
  <si>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</si>
  <si>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</si>
  <si>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</si>
  <si>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</si>
  <si>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</si>
  <si>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</si>
  <si>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</si>
  <si>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РАСХОД ЭЛЕКТРОСНАБЖЕНИЯ НА ОБЩЕДОМОВЫЕ НУЖДЫ ЗА ОКТЯБРЬ 2025 ГОД</t>
  </si>
  <si>
    <t>№920202712908 (Охрана, ворота)</t>
  </si>
  <si>
    <t>№920202712922 (наружное освещение)</t>
  </si>
  <si>
    <t>№920202513249 (наружное освещение)</t>
  </si>
  <si>
    <t>в том числе:</t>
  </si>
  <si>
    <t>№920202712908 (Охрана, ворота) 10Г</t>
  </si>
  <si>
    <t>№920202712922 (наружное освещение) 10Г</t>
  </si>
  <si>
    <t>№920202513249 (наружное освещение) 10Г</t>
  </si>
  <si>
    <t>РАСХОД ХВС НА ОБЩЕДОМОВЫЕ НУЖДЫ ЗА ОКТЯБРЬ 2025 ГОД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</si>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</sst>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98">
    <xf numFmtId="0" fontId="1" fillId="0" borderId="0" xfId="0" applyFont="1" applyFill="1" applyBorder="1"/>
    <xf numFmtId="0" fontId="0" fillId="0" borderId="0" xfId="0"/>
    <xf numFmtId="0" fontId="8" fillId="0" borderId="0" xfId="0" applyFo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5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" fontId="15" fillId="0" borderId="2" xfId="0" applyNumberFormat="1" applyFont="1" applyBorder="1" applyAlignment="1">
      <alignment horizontal="center" wrapText="1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wrapText="1"/>
    </xf>
    <xf numFmtId="167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66" fontId="2" fillId="2" borderId="2" xfId="0" applyNumberFormat="1" applyFont="1" applyFill="1" applyBorder="1" applyAlignment="1">
      <alignment horizontal="center" wrapText="1"/>
    </xf>
    <xf numFmtId="167" fontId="2" fillId="2" borderId="2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15" fillId="0" borderId="6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horizontal="center" vertical="center" textRotation="90" wrapText="1" readingOrder="1"/>
    </xf>
    <xf numFmtId="0" fontId="15" fillId="0" borderId="2" xfId="1" applyNumberFormat="1" applyFont="1" applyFill="1" applyBorder="1" applyAlignment="1">
      <alignment horizontal="center" vertical="center" textRotation="90" wrapText="1" readingOrder="1"/>
    </xf>
    <xf numFmtId="166" fontId="2" fillId="0" borderId="2" xfId="0" applyNumberFormat="1" applyFont="1" applyBorder="1" applyAlignment="1">
      <alignment horizontal="center" vertical="top" wrapText="1"/>
    </xf>
    <xf numFmtId="167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 readingOrder="1"/>
    </xf>
    <xf numFmtId="168" fontId="2" fillId="0" borderId="2" xfId="1" applyNumberFormat="1" applyFont="1" applyBorder="1" applyAlignment="1">
      <alignment horizontal="center" vertical="top" wrapText="1" readingOrder="1"/>
    </xf>
    <xf numFmtId="168" fontId="2" fillId="0" borderId="2" xfId="1" applyNumberFormat="1" applyFont="1" applyBorder="1" applyAlignment="1">
      <alignment horizontal="center" wrapText="1" readingOrder="1"/>
    </xf>
    <xf numFmtId="168" fontId="2" fillId="2" borderId="2" xfId="1" applyNumberFormat="1" applyFont="1" applyFill="1" applyBorder="1" applyAlignment="1">
      <alignment horizontal="center" wrapText="1" readingOrder="1"/>
    </xf>
    <xf numFmtId="0" fontId="12" fillId="0" borderId="2" xfId="0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center" wrapText="1"/>
    </xf>
    <xf numFmtId="167" fontId="2" fillId="0" borderId="2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 readingOrder="1"/>
    </xf>
    <xf numFmtId="1" fontId="15" fillId="0" borderId="2" xfId="0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5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dimension ref="A1:J43"/>
  <sheetViews>
    <sheetView tabSelected="1" topLeftCell="A25" workbookViewId="0">
      <selection activeCell="A16" sqref="A16:F16"/>
    </sheetView>
  </sheetViews>
  <sheetFormatPr defaultRowHeight="15" x14ac:dyDescent="0.25"/>
  <cols>
    <col min="1" max="1" width="23" style="66" customWidth="1"/>
    <col min="2" max="2" width="13" style="66" customWidth="1"/>
    <col min="3" max="3" width="9.42578125" style="66" customWidth="1"/>
    <col min="4" max="4" width="14.28515625" style="66" customWidth="1"/>
    <col min="5" max="5" width="10.42578125" style="66" customWidth="1"/>
    <col min="6" max="6" width="9.28515625" style="66" customWidth="1"/>
    <col min="7" max="7" width="8.5703125" style="66" customWidth="1"/>
    <col min="8" max="8" width="12.42578125" style="66" customWidth="1"/>
    <col min="9" max="9" width="16.140625" style="66" customWidth="1"/>
    <col min="10" max="10" width="18.42578125" style="66" customWidth="1"/>
    <col min="11" max="11" width="0" style="66" hidden="1" customWidth="1"/>
    <col min="12" max="16384" width="9.140625" style="66"/>
  </cols>
  <sheetData>
    <row r="1" spans="1:10" ht="17.100000000000001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6" customFormat="1" ht="28.5" customHeight="1" x14ac:dyDescent="0.35">
      <c r="A2" s="82" t="s">
        <v>15</v>
      </c>
      <c r="B2" s="82"/>
    </row>
    <row r="3" spans="1:10" s="1" customFormat="1" x14ac:dyDescent="0.25">
      <c r="A3" s="2" t="s">
        <v>29</v>
      </c>
    </row>
    <row r="4" spans="1:10" ht="17.100000000000001" customHeight="1" x14ac:dyDescent="0.25">
      <c r="A4" s="65"/>
    </row>
    <row r="5" spans="1:10" ht="39.75" customHeight="1" x14ac:dyDescent="0.25">
      <c r="A5" s="70" t="s">
        <v>4</v>
      </c>
      <c r="B5" s="83" t="s">
        <v>17</v>
      </c>
      <c r="C5" s="84"/>
      <c r="D5" s="84"/>
      <c r="E5" s="85"/>
      <c r="F5" s="48" t="s">
        <v>0</v>
      </c>
      <c r="G5" s="70" t="s">
        <v>0</v>
      </c>
      <c r="H5" s="49" t="s">
        <v>0</v>
      </c>
      <c r="I5" s="88"/>
      <c r="J5" s="87"/>
    </row>
    <row r="6" spans="1:10" ht="55.5" customHeight="1" x14ac:dyDescent="0.25">
      <c r="A6" s="68" t="s">
        <v>5</v>
      </c>
      <c r="B6" s="81" t="s">
        <v>1</v>
      </c>
      <c r="C6" s="81"/>
      <c r="D6" s="81" t="s">
        <v>2</v>
      </c>
      <c r="E6" s="81"/>
      <c r="F6" s="50" t="s">
        <v>13</v>
      </c>
      <c r="G6" s="50" t="s">
        <v>3</v>
      </c>
      <c r="H6" s="50" t="s">
        <v>39</v>
      </c>
    </row>
    <row r="7" spans="1:10" ht="30.75" customHeight="1" x14ac:dyDescent="0.25">
      <c r="A7" s="9" t="s">
        <v>14</v>
      </c>
      <c r="B7" s="51">
        <v>45930</v>
      </c>
      <c r="C7" s="52">
        <v>178.26</v>
      </c>
      <c r="D7" s="51">
        <v>45961</v>
      </c>
      <c r="E7" s="52">
        <v>181.97</v>
      </c>
      <c r="F7" s="53">
        <f>E7-C7</f>
        <v>3.710000000000008</v>
      </c>
      <c r="G7" s="56">
        <v>60</v>
      </c>
      <c r="H7" s="54">
        <f>F7*G7</f>
        <v>222.60000000000048</v>
      </c>
    </row>
    <row r="8" spans="1:10" ht="30.75" customHeight="1" x14ac:dyDescent="0.25">
      <c r="A8" s="9" t="s">
        <v>16</v>
      </c>
      <c r="B8" s="51">
        <v>45930</v>
      </c>
      <c r="C8" s="52">
        <v>214</v>
      </c>
      <c r="D8" s="51">
        <v>45961</v>
      </c>
      <c r="E8" s="52">
        <v>367.21</v>
      </c>
      <c r="F8" s="53">
        <f>E8-C8</f>
        <v>153.20999999999998</v>
      </c>
      <c r="G8" s="56">
        <v>60</v>
      </c>
      <c r="H8" s="54">
        <f>F8*G8</f>
        <v>9192.5999999999985</v>
      </c>
    </row>
    <row r="9" spans="1:10" ht="35.25" customHeight="1" x14ac:dyDescent="0.25">
      <c r="A9" s="22" t="s">
        <v>30</v>
      </c>
      <c r="B9" s="51">
        <v>45930</v>
      </c>
      <c r="C9" s="52">
        <v>1504</v>
      </c>
      <c r="D9" s="51">
        <v>45961</v>
      </c>
      <c r="E9" s="52">
        <v>2068</v>
      </c>
      <c r="F9" s="53">
        <f>E9-C9</f>
        <v>564</v>
      </c>
      <c r="G9" s="56">
        <v>1</v>
      </c>
      <c r="H9" s="54">
        <f>F9*G9</f>
        <v>564</v>
      </c>
    </row>
    <row r="10" spans="1:10" ht="35.25" customHeight="1" x14ac:dyDescent="0.25">
      <c r="A10" s="22" t="s">
        <v>31</v>
      </c>
      <c r="B10" s="51">
        <v>45930</v>
      </c>
      <c r="C10" s="52">
        <v>775</v>
      </c>
      <c r="D10" s="51">
        <v>45961</v>
      </c>
      <c r="E10" s="52">
        <v>990</v>
      </c>
      <c r="F10" s="53">
        <f>E10-C10</f>
        <v>215</v>
      </c>
      <c r="G10" s="56">
        <v>1</v>
      </c>
      <c r="H10" s="54">
        <f>F10*G10</f>
        <v>215</v>
      </c>
    </row>
    <row r="11" spans="1:10" ht="35.25" customHeight="1" x14ac:dyDescent="0.25">
      <c r="A11" s="22" t="s">
        <v>32</v>
      </c>
      <c r="B11" s="51">
        <v>45930</v>
      </c>
      <c r="C11" s="52">
        <v>1059</v>
      </c>
      <c r="D11" s="51">
        <v>45961</v>
      </c>
      <c r="E11" s="52">
        <v>1367</v>
      </c>
      <c r="F11" s="53">
        <f>E11-C11</f>
        <v>308</v>
      </c>
      <c r="G11" s="56">
        <v>1</v>
      </c>
      <c r="H11" s="54">
        <f>F11*G11</f>
        <v>308</v>
      </c>
    </row>
    <row r="12" spans="1:10" x14ac:dyDescent="0.25">
      <c r="A12" s="55" t="s">
        <v>7</v>
      </c>
      <c r="B12" s="55"/>
      <c r="C12" s="55"/>
      <c r="D12" s="55"/>
      <c r="E12" s="55"/>
      <c r="F12" s="55"/>
      <c r="G12" s="55"/>
      <c r="H12" s="54">
        <f>SUM(H7:H11)</f>
        <v>10502.199999999999</v>
      </c>
      <c r="I12" s="87"/>
      <c r="J12" s="87"/>
    </row>
    <row r="13" spans="1:10" x14ac:dyDescent="0.25">
      <c r="A13" s="69" t="s">
        <v>0</v>
      </c>
      <c r="B13" s="77"/>
      <c r="C13" s="77"/>
      <c r="D13" s="77"/>
      <c r="E13" s="77"/>
      <c r="F13" s="77"/>
      <c r="G13" s="77"/>
      <c r="H13" s="77"/>
      <c r="I13" s="89"/>
      <c r="J13" s="89"/>
    </row>
    <row r="14" spans="1:10" ht="15" customHeight="1" x14ac:dyDescent="0.25">
      <c r="A14" s="29" t="s">
        <v>10</v>
      </c>
      <c r="B14" s="30"/>
      <c r="C14" s="30"/>
      <c r="D14" s="30"/>
      <c r="E14" s="30"/>
      <c r="F14" s="31"/>
      <c r="G14" s="32"/>
      <c r="H14" s="67" t="s">
        <v>0</v>
      </c>
    </row>
    <row r="15" spans="1:10" ht="15" customHeight="1" x14ac:dyDescent="0.25">
      <c r="A15" s="71" t="s">
        <v>8</v>
      </c>
      <c r="B15" s="72"/>
      <c r="C15" s="72"/>
      <c r="D15" s="72"/>
      <c r="E15" s="72"/>
      <c r="F15" s="73"/>
      <c r="G15" s="33"/>
      <c r="H15" s="34">
        <v>5874.9</v>
      </c>
      <c r="J15" s="67"/>
    </row>
    <row r="16" spans="1:10" ht="15" customHeight="1" x14ac:dyDescent="0.25">
      <c r="A16" s="71" t="s">
        <v>38</v>
      </c>
      <c r="B16" s="72"/>
      <c r="C16" s="72"/>
      <c r="D16" s="72"/>
      <c r="E16" s="72"/>
      <c r="F16" s="73"/>
      <c r="G16" s="33"/>
      <c r="H16" s="35">
        <f>H12</f>
        <v>10502.199999999999</v>
      </c>
      <c r="J16" s="67"/>
    </row>
    <row r="17" spans="1:10" ht="18.75" customHeight="1" x14ac:dyDescent="0.25">
      <c r="A17" s="78" t="s">
        <v>18</v>
      </c>
      <c r="B17" s="79"/>
      <c r="C17" s="79"/>
      <c r="D17" s="79"/>
      <c r="E17" s="79"/>
      <c r="F17" s="80"/>
      <c r="G17" s="36"/>
      <c r="H17" s="34">
        <v>296</v>
      </c>
      <c r="J17" s="67"/>
    </row>
    <row r="18" spans="1:10" ht="15" customHeight="1" x14ac:dyDescent="0.25">
      <c r="A18" s="71" t="s">
        <v>9</v>
      </c>
      <c r="B18" s="72"/>
      <c r="C18" s="72"/>
      <c r="D18" s="72"/>
      <c r="E18" s="72"/>
      <c r="F18" s="73"/>
      <c r="G18" s="33"/>
      <c r="H18" s="35">
        <f>H16-H17</f>
        <v>10206.199999999999</v>
      </c>
      <c r="J18" s="67"/>
    </row>
    <row r="19" spans="1:10" ht="15" customHeight="1" x14ac:dyDescent="0.25">
      <c r="A19" s="71" t="s">
        <v>11</v>
      </c>
      <c r="B19" s="72"/>
      <c r="C19" s="72"/>
      <c r="D19" s="72"/>
      <c r="E19" s="72"/>
      <c r="F19" s="73"/>
      <c r="G19" s="33"/>
      <c r="H19" s="37">
        <f>H18*4.99</f>
        <v>50928.937999999995</v>
      </c>
      <c r="J19" s="67"/>
    </row>
    <row r="20" spans="1:10" ht="36" customHeight="1" x14ac:dyDescent="0.25">
      <c r="A20" s="74" t="s">
        <v>12</v>
      </c>
      <c r="B20" s="75"/>
      <c r="C20" s="75"/>
      <c r="D20" s="75"/>
      <c r="E20" s="75"/>
      <c r="F20" s="76"/>
      <c r="G20" s="38"/>
      <c r="H20" s="39">
        <f>H19/H15</f>
        <v>8.6689029600503833</v>
      </c>
      <c r="J20" s="67"/>
    </row>
    <row r="23" spans="1:10" ht="29.25" customHeight="1" x14ac:dyDescent="0.35">
      <c r="A23" s="82" t="s">
        <v>19</v>
      </c>
      <c r="B23" s="82"/>
      <c r="C23" s="6"/>
      <c r="D23" s="6"/>
      <c r="E23" s="6"/>
      <c r="F23" s="6"/>
      <c r="G23" s="6"/>
      <c r="H23" s="6"/>
    </row>
    <row r="24" spans="1:10" s="1" customFormat="1" x14ac:dyDescent="0.25">
      <c r="A24" s="2" t="s">
        <v>29</v>
      </c>
    </row>
    <row r="25" spans="1:10" x14ac:dyDescent="0.25">
      <c r="A25" s="65"/>
    </row>
    <row r="26" spans="1:10" ht="25.5" x14ac:dyDescent="0.25">
      <c r="A26" s="70" t="s">
        <v>4</v>
      </c>
      <c r="B26" s="83" t="s">
        <v>17</v>
      </c>
      <c r="C26" s="84"/>
      <c r="D26" s="84"/>
      <c r="E26" s="85"/>
      <c r="F26" s="48" t="s">
        <v>0</v>
      </c>
      <c r="G26" s="70" t="s">
        <v>0</v>
      </c>
      <c r="H26" s="49" t="s">
        <v>0</v>
      </c>
    </row>
    <row r="27" spans="1:10" ht="56.25" x14ac:dyDescent="0.25">
      <c r="A27" s="68" t="s">
        <v>5</v>
      </c>
      <c r="B27" s="81" t="s">
        <v>1</v>
      </c>
      <c r="C27" s="81"/>
      <c r="D27" s="81" t="s">
        <v>2</v>
      </c>
      <c r="E27" s="81"/>
      <c r="F27" s="50" t="s">
        <v>13</v>
      </c>
      <c r="G27" s="50" t="s">
        <v>3</v>
      </c>
      <c r="H27" s="50" t="s">
        <v>39</v>
      </c>
    </row>
    <row r="28" spans="1:10" ht="30" customHeight="1" x14ac:dyDescent="0.25">
      <c r="A28" s="24" t="s">
        <v>20</v>
      </c>
      <c r="B28" s="40">
        <v>45930</v>
      </c>
      <c r="C28" s="41">
        <v>230.94</v>
      </c>
      <c r="D28" s="40">
        <v>45961</v>
      </c>
      <c r="E28" s="41">
        <v>276.10000000000002</v>
      </c>
      <c r="F28" s="42">
        <f>E28-C28</f>
        <v>45.160000000000025</v>
      </c>
      <c r="G28" s="57">
        <v>40</v>
      </c>
      <c r="H28" s="28">
        <f>F28*G28</f>
        <v>1806.400000000001</v>
      </c>
    </row>
    <row r="29" spans="1:10" ht="30" customHeight="1" x14ac:dyDescent="0.25">
      <c r="A29" s="24" t="s">
        <v>21</v>
      </c>
      <c r="B29" s="40">
        <v>45930</v>
      </c>
      <c r="C29" s="41">
        <v>197.9</v>
      </c>
      <c r="D29" s="40">
        <v>45961</v>
      </c>
      <c r="E29" s="41">
        <v>312.85000000000002</v>
      </c>
      <c r="F29" s="42">
        <f>E29-C29</f>
        <v>114.95000000000002</v>
      </c>
      <c r="G29" s="57">
        <v>40</v>
      </c>
      <c r="H29" s="28">
        <f>F29*G29</f>
        <v>4598.0000000000009</v>
      </c>
    </row>
    <row r="30" spans="1:10" ht="15.75" customHeight="1" x14ac:dyDescent="0.25">
      <c r="A30" s="23" t="s">
        <v>33</v>
      </c>
      <c r="B30" s="43"/>
      <c r="C30" s="44"/>
      <c r="D30" s="43"/>
      <c r="E30" s="44"/>
      <c r="F30" s="45"/>
      <c r="G30" s="58"/>
      <c r="H30" s="46"/>
    </row>
    <row r="31" spans="1:10" ht="36.75" customHeight="1" x14ac:dyDescent="0.25">
      <c r="A31" s="25" t="s">
        <v>34</v>
      </c>
      <c r="B31" s="40">
        <v>45930</v>
      </c>
      <c r="C31" s="41">
        <v>689</v>
      </c>
      <c r="D31" s="40">
        <v>45961</v>
      </c>
      <c r="E31" s="41">
        <v>947</v>
      </c>
      <c r="F31" s="42">
        <f t="shared" ref="F31:F33" si="0">E31-C31</f>
        <v>258</v>
      </c>
      <c r="G31" s="57">
        <v>1</v>
      </c>
      <c r="H31" s="47">
        <f t="shared" ref="H31:H33" si="1">F31*G31</f>
        <v>258</v>
      </c>
    </row>
    <row r="32" spans="1:10" ht="36.75" customHeight="1" x14ac:dyDescent="0.25">
      <c r="A32" s="25" t="s">
        <v>35</v>
      </c>
      <c r="B32" s="40">
        <v>45930</v>
      </c>
      <c r="C32" s="41">
        <v>355</v>
      </c>
      <c r="D32" s="40">
        <v>45961</v>
      </c>
      <c r="E32" s="41">
        <v>453</v>
      </c>
      <c r="F32" s="42">
        <f t="shared" si="0"/>
        <v>98</v>
      </c>
      <c r="G32" s="57">
        <v>1</v>
      </c>
      <c r="H32" s="47">
        <f t="shared" si="1"/>
        <v>98</v>
      </c>
    </row>
    <row r="33" spans="1:8" ht="36.75" customHeight="1" x14ac:dyDescent="0.25">
      <c r="A33" s="25" t="s">
        <v>36</v>
      </c>
      <c r="B33" s="40">
        <v>45930</v>
      </c>
      <c r="C33" s="41">
        <v>485</v>
      </c>
      <c r="D33" s="40">
        <v>45961</v>
      </c>
      <c r="E33" s="41">
        <v>626</v>
      </c>
      <c r="F33" s="42">
        <f t="shared" si="0"/>
        <v>141</v>
      </c>
      <c r="G33" s="57">
        <v>1</v>
      </c>
      <c r="H33" s="47">
        <f t="shared" si="1"/>
        <v>141</v>
      </c>
    </row>
    <row r="34" spans="1:8" ht="28.5" customHeight="1" x14ac:dyDescent="0.25">
      <c r="A34" s="59" t="s">
        <v>40</v>
      </c>
      <c r="B34" s="60"/>
      <c r="C34" s="61"/>
      <c r="D34" s="60"/>
      <c r="E34" s="61"/>
      <c r="F34" s="62"/>
      <c r="G34" s="63"/>
      <c r="H34" s="64">
        <v>-1087</v>
      </c>
    </row>
    <row r="35" spans="1:8" ht="24" customHeight="1" x14ac:dyDescent="0.25">
      <c r="A35" s="26" t="s">
        <v>7</v>
      </c>
      <c r="B35" s="27"/>
      <c r="C35" s="27"/>
      <c r="D35" s="27"/>
      <c r="E35" s="27"/>
      <c r="F35" s="27"/>
      <c r="G35" s="27"/>
      <c r="H35" s="28">
        <f>H28+H29+H34</f>
        <v>5317.4000000000015</v>
      </c>
    </row>
    <row r="36" spans="1:8" x14ac:dyDescent="0.25">
      <c r="A36" s="69" t="s">
        <v>0</v>
      </c>
      <c r="B36" s="77"/>
      <c r="C36" s="77"/>
      <c r="D36" s="77"/>
      <c r="E36" s="77"/>
      <c r="F36" s="77"/>
      <c r="G36" s="77"/>
      <c r="H36" s="77"/>
    </row>
    <row r="37" spans="1:8" x14ac:dyDescent="0.25">
      <c r="A37" s="29" t="s">
        <v>10</v>
      </c>
      <c r="B37" s="30"/>
      <c r="C37" s="30"/>
      <c r="D37" s="30"/>
      <c r="E37" s="30"/>
      <c r="F37" s="31"/>
      <c r="G37" s="32"/>
      <c r="H37" s="67" t="s">
        <v>0</v>
      </c>
    </row>
    <row r="38" spans="1:8" x14ac:dyDescent="0.25">
      <c r="A38" s="71" t="s">
        <v>8</v>
      </c>
      <c r="B38" s="72"/>
      <c r="C38" s="72"/>
      <c r="D38" s="72"/>
      <c r="E38" s="72"/>
      <c r="F38" s="73"/>
      <c r="G38" s="33"/>
      <c r="H38" s="34">
        <v>2690.7</v>
      </c>
    </row>
    <row r="39" spans="1:8" x14ac:dyDescent="0.25">
      <c r="A39" s="71" t="s">
        <v>38</v>
      </c>
      <c r="B39" s="72"/>
      <c r="C39" s="72"/>
      <c r="D39" s="72"/>
      <c r="E39" s="72"/>
      <c r="F39" s="73"/>
      <c r="G39" s="33"/>
      <c r="H39" s="35">
        <f>H35</f>
        <v>5317.4000000000015</v>
      </c>
    </row>
    <row r="40" spans="1:8" x14ac:dyDescent="0.25">
      <c r="A40" s="78" t="s">
        <v>18</v>
      </c>
      <c r="B40" s="79"/>
      <c r="C40" s="79"/>
      <c r="D40" s="79"/>
      <c r="E40" s="79"/>
      <c r="F40" s="80"/>
      <c r="G40" s="36"/>
      <c r="H40" s="34">
        <v>105</v>
      </c>
    </row>
    <row r="41" spans="1:8" x14ac:dyDescent="0.25">
      <c r="A41" s="71" t="s">
        <v>9</v>
      </c>
      <c r="B41" s="72"/>
      <c r="C41" s="72"/>
      <c r="D41" s="72"/>
      <c r="E41" s="72"/>
      <c r="F41" s="73"/>
      <c r="G41" s="33"/>
      <c r="H41" s="35">
        <f>H39-H40</f>
        <v>5212.4000000000015</v>
      </c>
    </row>
    <row r="42" spans="1:8" x14ac:dyDescent="0.25">
      <c r="A42" s="71" t="s">
        <v>11</v>
      </c>
      <c r="B42" s="72"/>
      <c r="C42" s="72"/>
      <c r="D42" s="72"/>
      <c r="E42" s="72"/>
      <c r="F42" s="73"/>
      <c r="G42" s="33"/>
      <c r="H42" s="37">
        <f>H41*4.99</f>
        <v>26009.876000000007</v>
      </c>
    </row>
    <row r="43" spans="1:8" ht="39.75" customHeight="1" x14ac:dyDescent="0.25">
      <c r="A43" s="74" t="s">
        <v>12</v>
      </c>
      <c r="B43" s="75"/>
      <c r="C43" s="75"/>
      <c r="D43" s="75"/>
      <c r="E43" s="75"/>
      <c r="F43" s="76"/>
      <c r="G43" s="38"/>
      <c r="H43" s="39">
        <f>H42/H38</f>
        <v>9.6665834169546994</v>
      </c>
    </row>
  </sheetData>
  <mergeCells count="30">
    <mergeCell ref="A38:F38"/>
    <mergeCell ref="A39:F39"/>
    <mergeCell ref="A40:F40"/>
    <mergeCell ref="A41:F41"/>
    <mergeCell ref="A42:F42"/>
    <mergeCell ref="A43:F43"/>
    <mergeCell ref="A23:B23"/>
    <mergeCell ref="B26:E26"/>
    <mergeCell ref="B27:C27"/>
    <mergeCell ref="D27:E27"/>
    <mergeCell ref="B36:E36"/>
    <mergeCell ref="F36:H36"/>
    <mergeCell ref="A15:F15"/>
    <mergeCell ref="A16:F16"/>
    <mergeCell ref="A17:F17"/>
    <mergeCell ref="A18:F18"/>
    <mergeCell ref="A19:F19"/>
    <mergeCell ref="A20:F20"/>
    <mergeCell ref="B6:C6"/>
    <mergeCell ref="D6:E6"/>
    <mergeCell ref="I12:J12"/>
    <mergeCell ref="B13:E13"/>
    <mergeCell ref="F13:H13"/>
    <mergeCell ref="I13:J13"/>
    <mergeCell ref="A1:E1"/>
    <mergeCell ref="F1:H1"/>
    <mergeCell ref="I1:J1"/>
    <mergeCell ref="A2:B2"/>
    <mergeCell ref="B5:E5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opLeftCell="A10" workbookViewId="0">
      <selection activeCell="H17" sqref="H17"/>
    </sheetView>
  </sheetViews>
  <sheetFormatPr defaultRowHeight="15" x14ac:dyDescent="0.25"/>
  <cols>
    <col min="1" max="1" width="17" style="4" customWidth="1"/>
    <col min="2" max="2" width="10.5703125" style="4" customWidth="1"/>
    <col min="3" max="3" width="9.42578125" style="4" customWidth="1"/>
    <col min="4" max="4" width="10.140625" style="4" customWidth="1"/>
    <col min="5" max="5" width="10.42578125" style="4" customWidth="1"/>
    <col min="6" max="6" width="12.42578125" style="4" customWidth="1"/>
    <col min="7" max="7" width="16.140625" style="4" customWidth="1"/>
    <col min="8" max="8" width="18.42578125" style="4" customWidth="1"/>
    <col min="9" max="9" width="0" style="4" hidden="1" customWidth="1"/>
    <col min="10" max="16384" width="9.140625" style="4"/>
  </cols>
  <sheetData>
    <row r="1" spans="1:8" ht="17.100000000000001" customHeight="1" x14ac:dyDescent="0.25">
      <c r="A1" s="86" t="s">
        <v>0</v>
      </c>
      <c r="B1" s="87"/>
      <c r="C1" s="87"/>
      <c r="D1" s="87"/>
      <c r="E1" s="87"/>
      <c r="G1" s="87"/>
      <c r="H1" s="87"/>
    </row>
    <row r="2" spans="1:8" s="6" customFormat="1" ht="28.5" customHeight="1" x14ac:dyDescent="0.35">
      <c r="A2" s="82" t="s">
        <v>15</v>
      </c>
      <c r="B2" s="82"/>
    </row>
    <row r="3" spans="1:8" s="1" customFormat="1" x14ac:dyDescent="0.25">
      <c r="A3" s="2" t="s">
        <v>37</v>
      </c>
    </row>
    <row r="4" spans="1:8" ht="17.100000000000001" customHeight="1" x14ac:dyDescent="0.25">
      <c r="A4" s="5"/>
    </row>
    <row r="5" spans="1:8" ht="39.75" customHeight="1" x14ac:dyDescent="0.25">
      <c r="A5" s="19" t="s">
        <v>4</v>
      </c>
      <c r="B5" s="97" t="s">
        <v>17</v>
      </c>
      <c r="C5" s="97"/>
      <c r="D5" s="97"/>
      <c r="E5" s="97"/>
      <c r="F5" s="8" t="s">
        <v>0</v>
      </c>
      <c r="G5" s="87"/>
      <c r="H5" s="87"/>
    </row>
    <row r="6" spans="1:8" ht="55.5" customHeight="1" x14ac:dyDescent="0.25">
      <c r="A6" s="7" t="s">
        <v>5</v>
      </c>
      <c r="B6" s="97" t="s">
        <v>1</v>
      </c>
      <c r="C6" s="97"/>
      <c r="D6" s="97" t="s">
        <v>2</v>
      </c>
      <c r="E6" s="97"/>
      <c r="F6" s="8" t="s">
        <v>24</v>
      </c>
    </row>
    <row r="7" spans="1:8" x14ac:dyDescent="0.25">
      <c r="A7" s="21" t="s">
        <v>22</v>
      </c>
      <c r="B7" s="10">
        <v>45930</v>
      </c>
      <c r="C7" s="11">
        <v>323</v>
      </c>
      <c r="D7" s="10">
        <v>45961</v>
      </c>
      <c r="E7" s="11">
        <v>334</v>
      </c>
      <c r="F7" s="20">
        <f>E7-C7</f>
        <v>11</v>
      </c>
    </row>
    <row r="8" spans="1:8" x14ac:dyDescent="0.25">
      <c r="A8" s="18" t="s">
        <v>0</v>
      </c>
      <c r="B8" s="77"/>
      <c r="C8" s="77"/>
      <c r="D8" s="77"/>
      <c r="E8" s="77"/>
      <c r="F8" s="18"/>
      <c r="G8" s="89"/>
      <c r="H8" s="89"/>
    </row>
    <row r="9" spans="1:8" ht="15" customHeight="1" x14ac:dyDescent="0.25">
      <c r="A9" s="12" t="s">
        <v>10</v>
      </c>
      <c r="B9" s="13"/>
      <c r="C9" s="13"/>
      <c r="D9" s="13"/>
      <c r="E9" s="13"/>
      <c r="F9" s="3" t="s">
        <v>0</v>
      </c>
    </row>
    <row r="10" spans="1:8" ht="15" customHeight="1" x14ac:dyDescent="0.25">
      <c r="A10" s="90" t="s">
        <v>8</v>
      </c>
      <c r="B10" s="91"/>
      <c r="C10" s="91"/>
      <c r="D10" s="91"/>
      <c r="E10" s="92"/>
      <c r="F10" s="15">
        <v>5874.9</v>
      </c>
      <c r="H10" s="3"/>
    </row>
    <row r="11" spans="1:8" ht="15" customHeight="1" x14ac:dyDescent="0.25">
      <c r="A11" s="96" t="s">
        <v>23</v>
      </c>
      <c r="B11" s="91"/>
      <c r="C11" s="91"/>
      <c r="D11" s="91"/>
      <c r="E11" s="92"/>
      <c r="F11" s="16">
        <f>F7</f>
        <v>11</v>
      </c>
      <c r="H11" s="3"/>
    </row>
    <row r="12" spans="1:8" ht="18.75" customHeight="1" x14ac:dyDescent="0.25">
      <c r="A12" s="96" t="s">
        <v>25</v>
      </c>
      <c r="B12" s="91"/>
      <c r="C12" s="91"/>
      <c r="D12" s="91"/>
      <c r="E12" s="92"/>
      <c r="F12" s="15">
        <v>10</v>
      </c>
      <c r="H12" s="3"/>
    </row>
    <row r="13" spans="1:8" ht="15" customHeight="1" x14ac:dyDescent="0.25">
      <c r="A13" s="90" t="s">
        <v>26</v>
      </c>
      <c r="B13" s="91"/>
      <c r="C13" s="91"/>
      <c r="D13" s="91"/>
      <c r="E13" s="92"/>
      <c r="F13" s="16">
        <f>F11-F12</f>
        <v>1</v>
      </c>
      <c r="H13" s="3"/>
    </row>
    <row r="14" spans="1:8" ht="15" customHeight="1" x14ac:dyDescent="0.25">
      <c r="A14" s="90" t="s">
        <v>27</v>
      </c>
      <c r="B14" s="91"/>
      <c r="C14" s="91"/>
      <c r="D14" s="91"/>
      <c r="E14" s="92"/>
      <c r="F14" s="17">
        <f>F13*37.64</f>
        <v>37.64</v>
      </c>
      <c r="H14" s="3"/>
    </row>
    <row r="15" spans="1:8" ht="29.25" customHeight="1" x14ac:dyDescent="0.25">
      <c r="A15" s="93" t="s">
        <v>12</v>
      </c>
      <c r="B15" s="94"/>
      <c r="C15" s="94"/>
      <c r="D15" s="94"/>
      <c r="E15" s="95"/>
      <c r="F15" s="14">
        <f>F14/F10</f>
        <v>6.4069175645542912E-3</v>
      </c>
      <c r="H15" s="3"/>
    </row>
    <row r="18" spans="1:6" ht="29.25" customHeight="1" x14ac:dyDescent="0.35">
      <c r="A18" s="82" t="s">
        <v>19</v>
      </c>
      <c r="B18" s="82"/>
      <c r="C18" s="6"/>
      <c r="D18" s="6"/>
      <c r="E18" s="6"/>
      <c r="F18" s="6"/>
    </row>
    <row r="19" spans="1:6" x14ac:dyDescent="0.25">
      <c r="A19" s="2" t="s">
        <v>37</v>
      </c>
      <c r="B19" s="1"/>
      <c r="C19" s="1"/>
      <c r="D19" s="1"/>
      <c r="E19" s="1"/>
      <c r="F19" s="1"/>
    </row>
    <row r="20" spans="1:6" x14ac:dyDescent="0.25">
      <c r="A20" s="5"/>
    </row>
    <row r="21" spans="1:6" ht="33.75" x14ac:dyDescent="0.25">
      <c r="A21" s="19" t="s">
        <v>4</v>
      </c>
      <c r="B21" s="97" t="s">
        <v>17</v>
      </c>
      <c r="C21" s="97"/>
      <c r="D21" s="97"/>
      <c r="E21" s="97"/>
      <c r="F21" s="8" t="s">
        <v>0</v>
      </c>
    </row>
    <row r="22" spans="1:6" ht="35.25" customHeight="1" x14ac:dyDescent="0.25">
      <c r="A22" s="7" t="s">
        <v>5</v>
      </c>
      <c r="B22" s="97" t="s">
        <v>1</v>
      </c>
      <c r="C22" s="97"/>
      <c r="D22" s="97" t="s">
        <v>2</v>
      </c>
      <c r="E22" s="97"/>
      <c r="F22" s="8" t="s">
        <v>6</v>
      </c>
    </row>
    <row r="23" spans="1:6" x14ac:dyDescent="0.25">
      <c r="A23" s="21" t="s">
        <v>28</v>
      </c>
      <c r="B23" s="10">
        <v>45930</v>
      </c>
      <c r="C23" s="11">
        <v>320</v>
      </c>
      <c r="D23" s="10">
        <v>45961</v>
      </c>
      <c r="E23" s="11">
        <v>327</v>
      </c>
      <c r="F23" s="20">
        <f>E23-C23</f>
        <v>7</v>
      </c>
    </row>
    <row r="24" spans="1:6" x14ac:dyDescent="0.25">
      <c r="A24" s="18" t="s">
        <v>0</v>
      </c>
      <c r="B24" s="77"/>
      <c r="C24" s="77"/>
      <c r="D24" s="77"/>
      <c r="E24" s="77"/>
      <c r="F24" s="18"/>
    </row>
    <row r="25" spans="1:6" ht="15" customHeight="1" x14ac:dyDescent="0.25">
      <c r="A25" s="12" t="s">
        <v>10</v>
      </c>
      <c r="B25" s="13"/>
      <c r="C25" s="13"/>
      <c r="D25" s="13"/>
      <c r="E25" s="13"/>
      <c r="F25" s="3" t="s">
        <v>0</v>
      </c>
    </row>
    <row r="26" spans="1:6" ht="15" customHeight="1" x14ac:dyDescent="0.25">
      <c r="A26" s="90" t="s">
        <v>8</v>
      </c>
      <c r="B26" s="91"/>
      <c r="C26" s="91"/>
      <c r="D26" s="91"/>
      <c r="E26" s="92"/>
      <c r="F26" s="15">
        <v>2690.7</v>
      </c>
    </row>
    <row r="27" spans="1:6" ht="15" customHeight="1" x14ac:dyDescent="0.25">
      <c r="A27" s="96" t="s">
        <v>23</v>
      </c>
      <c r="B27" s="91"/>
      <c r="C27" s="91"/>
      <c r="D27" s="91"/>
      <c r="E27" s="92"/>
      <c r="F27" s="16">
        <f>F23</f>
        <v>7</v>
      </c>
    </row>
    <row r="28" spans="1:6" ht="15" customHeight="1" x14ac:dyDescent="0.25">
      <c r="A28" s="96" t="s">
        <v>25</v>
      </c>
      <c r="B28" s="91"/>
      <c r="C28" s="91"/>
      <c r="D28" s="91"/>
      <c r="E28" s="92"/>
      <c r="F28" s="15">
        <v>1</v>
      </c>
    </row>
    <row r="29" spans="1:6" ht="15" customHeight="1" x14ac:dyDescent="0.25">
      <c r="A29" s="90" t="s">
        <v>26</v>
      </c>
      <c r="B29" s="91"/>
      <c r="C29" s="91"/>
      <c r="D29" s="91"/>
      <c r="E29" s="92"/>
      <c r="F29" s="16">
        <f>F27-F28</f>
        <v>6</v>
      </c>
    </row>
    <row r="30" spans="1:6" ht="15" customHeight="1" x14ac:dyDescent="0.25">
      <c r="A30" s="90" t="s">
        <v>27</v>
      </c>
      <c r="B30" s="91"/>
      <c r="C30" s="91"/>
      <c r="D30" s="91"/>
      <c r="E30" s="92"/>
      <c r="F30" s="17">
        <f>F29*37.64</f>
        <v>225.84</v>
      </c>
    </row>
    <row r="31" spans="1:6" ht="27" customHeight="1" x14ac:dyDescent="0.25">
      <c r="A31" s="93" t="s">
        <v>12</v>
      </c>
      <c r="B31" s="94"/>
      <c r="C31" s="94"/>
      <c r="D31" s="94"/>
      <c r="E31" s="95"/>
      <c r="F31" s="14">
        <f>F30/F26</f>
        <v>8.3933548890623266E-2</v>
      </c>
    </row>
  </sheetData>
  <mergeCells count="26">
    <mergeCell ref="A1:E1"/>
    <mergeCell ref="G1:H1"/>
    <mergeCell ref="A2:B2"/>
    <mergeCell ref="B5:E5"/>
    <mergeCell ref="G5:H5"/>
    <mergeCell ref="A29:E29"/>
    <mergeCell ref="B6:C6"/>
    <mergeCell ref="D6:E6"/>
    <mergeCell ref="B8:E8"/>
    <mergeCell ref="G8:H8"/>
    <mergeCell ref="A30:E30"/>
    <mergeCell ref="A31:E31"/>
    <mergeCell ref="A10:E10"/>
    <mergeCell ref="A11:E11"/>
    <mergeCell ref="A12:E12"/>
    <mergeCell ref="A13:E13"/>
    <mergeCell ref="A14:E14"/>
    <mergeCell ref="A15:E15"/>
    <mergeCell ref="A18:B18"/>
    <mergeCell ref="B21:E21"/>
    <mergeCell ref="B22:C22"/>
    <mergeCell ref="D22:E22"/>
    <mergeCell ref="B24:E24"/>
    <mergeCell ref="A26:E26"/>
    <mergeCell ref="A27:E27"/>
    <mergeCell ref="A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2025-11-24T13:52:03Z</cp:lastPrinted>
  <dcterms:created xsi:type="dcterms:W3CDTF">2025-05-29T12:09:12Z</dcterms:created>
  <dcterms:modified xsi:type="dcterms:W3CDTF">2025-11-25T07:33:41Z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