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УК Открытие\Downloads\"/>
    </mc:Choice>
  </mc:AlternateContent>
  <xr:revisionPtr revIDLastSave="0" documentId="13_ncr:1_{3F1D65E7-FDA0-49CE-AF5F-0E7BD0A0FEE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Электроснабжение" sheetId="1" r:id="rId1"/>
    <sheet name="ХВ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H30" i="1" s="1"/>
  <c r="F29" i="1"/>
  <c r="H29" i="1" s="1"/>
  <c r="F28" i="1"/>
  <c r="H28" i="1" s="1"/>
  <c r="F12" i="1"/>
  <c r="H12" i="1" s="1"/>
  <c r="F11" i="1"/>
  <c r="H11" i="1" s="1"/>
  <c r="F10" i="1"/>
  <c r="H10" i="1" s="1"/>
  <c r="F8" i="1"/>
  <c r="H8" i="1" s="1"/>
  <c r="F7" i="1"/>
  <c r="H7" i="1" s="1"/>
  <c r="H17" i="1" s="1"/>
  <c r="H19" i="1" s="1"/>
  <c r="H20" i="1" s="1"/>
  <c r="H21" i="1" s="1"/>
  <c r="I21" i="1" s="1"/>
  <c r="F7" i="2"/>
  <c r="F11" i="2" s="1"/>
  <c r="F13" i="2" s="1"/>
  <c r="F14" i="2" s="1"/>
  <c r="F15" i="2" s="1"/>
  <c r="H13" i="1" l="1"/>
</calcChain>
</file>

<file path=xl/sharedStrings.xml><?xml version="1.0" encoding="utf-8"?>
<sst xmlns="http://schemas.openxmlformats.org/spreadsheetml/2006/main" count="66" uniqueCount="34">
  <si>
    <t/>
  </si>
  <si>
    <t>Солотча, 10В</t>
  </si>
  <si>
    <t>РАСХОД ЭЛЕКТРОСНАБЖЕНИЯ НА ОБЩЕДОМОВЫЕ НУЖДЫ ЗА МАРТ 2026 ГОД</t>
  </si>
  <si>
    <t>Общедомовые приборы учета (ОДПУ)</t>
  </si>
  <si>
    <t>Период начисления</t>
  </si>
  <si>
    <t xml:space="preserve">Заводской номер </t>
  </si>
  <si>
    <t>Показания на начало (дата, показания)</t>
  </si>
  <si>
    <t>Показания на конец (дата, показания)</t>
  </si>
  <si>
    <t xml:space="preserve">Расход по ПУ, кВт.ч
</t>
  </si>
  <si>
    <t>Расч. коэффиц.</t>
  </si>
  <si>
    <t xml:space="preserve">Итоговый расход, кВт.ч
</t>
  </si>
  <si>
    <t>№ 97640007927</t>
  </si>
  <si>
    <t>№ 97640007946</t>
  </si>
  <si>
    <t>Охрана, ворота, наружное освещение (показатели расчетные)</t>
  </si>
  <si>
    <t>№920202712908 (Охрана, ворота)</t>
  </si>
  <si>
    <t>31.11.2025</t>
  </si>
  <si>
    <t>№920202712922 (наружное освещение)</t>
  </si>
  <si>
    <t>№920202513249 (наружное освещение)</t>
  </si>
  <si>
    <t>Итого</t>
  </si>
  <si>
    <t>Расчет ОДН</t>
  </si>
  <si>
    <t>Площадь жилых и нежилых помещений, кв. м.</t>
  </si>
  <si>
    <r>
      <rPr>
        <sz val="10"/>
        <color indexed="64"/>
        <rFont val="Tahoma"/>
      </rPr>
      <t xml:space="preserve">Расход электрической энергии, определенный по показаниям ОДПУ, кВт.ч
</t>
    </r>
  </si>
  <si>
    <t xml:space="preserve">Расход электрической энергии, определенный по показаниям ИПУ, кВт.ч
</t>
  </si>
  <si>
    <t>Объем электрической энергии, подлежащий оплате, кВт.ч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</si>
  <si>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</si>
  <si>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</si>
  <si>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>Показания общедемовых приборов учета до распределения между МКД</t>
  </si>
  <si>
    <t>РАСХОД ХВС НА ОБЩЕДОМОВЫЕ НУЖДЫ ЗА МАРТ 2026 ГОД</t>
  </si>
  <si>
    <t xml:space="preserve">Итоговый расход, м3
</t>
  </si>
  <si>
    <t>№ 11050276</t>
  </si>
  <si>
    <t xml:space="preserve">Расход ХВС, определенный по показаниям ОДПУ,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</si>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</sst>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.mm\.yyyy;@"/>
    <numFmt numFmtId="165" formatCode="#,##0.000;\(#,##0.000\)"/>
    <numFmt numFmtId="166" formatCode="[$-10419]0;\(0\)"/>
    <numFmt numFmtId="167" formatCode="_-* #,##0.00\ _₽_-;\-* #,##0.00\ _₽_-;_-* &quot;-&quot;??\ _₽_-;_-@_-"/>
  </numFmts>
  <fonts count="17" x14ac:knownFonts="1">
    <font>
      <sz val="11"/>
      <color indexed="64"/>
      <name val="Calibri"/>
      <scheme val="minor"/>
    </font>
    <font>
      <sz val="11"/>
      <color theme="1"/>
      <name val="Calibri"/>
    </font>
    <font>
      <b/>
      <sz val="8"/>
      <color indexed="64"/>
      <name val="Arial"/>
    </font>
    <font>
      <sz val="16"/>
      <name val="Calibri"/>
    </font>
    <font>
      <b/>
      <sz val="16"/>
      <color indexed="64"/>
      <name val="Arial"/>
    </font>
    <font>
      <b/>
      <sz val="11"/>
      <color theme="1"/>
      <name val="Calibri"/>
      <scheme val="minor"/>
    </font>
    <font>
      <b/>
      <sz val="10"/>
      <color indexed="64"/>
      <name val="Arial"/>
    </font>
    <font>
      <b/>
      <sz val="10"/>
      <name val="Times New Roman"/>
    </font>
    <font>
      <sz val="10"/>
      <color indexed="64"/>
      <name val="Arial"/>
    </font>
    <font>
      <b/>
      <sz val="10"/>
      <color indexed="64"/>
      <name val="Tahoma"/>
    </font>
    <font>
      <sz val="10"/>
      <name val="Calibri"/>
    </font>
    <font>
      <sz val="10"/>
      <color indexed="64"/>
      <name val="Tahoma"/>
    </font>
    <font>
      <b/>
      <sz val="10"/>
      <name val="Calibri"/>
    </font>
    <font>
      <b/>
      <sz val="14"/>
      <name val="Calibri"/>
    </font>
    <font>
      <sz val="10"/>
      <color indexed="64"/>
      <name val="Calibri"/>
      <scheme val="minor"/>
    </font>
    <font>
      <b/>
      <sz val="10"/>
      <color theme="1"/>
      <name val="Calibri"/>
      <scheme val="minor"/>
    </font>
    <font>
      <sz val="11"/>
      <color indexed="64"/>
      <name val="Calibri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6" fillId="0" borderId="0"/>
    <xf numFmtId="43" fontId="16" fillId="0" borderId="0" applyFont="0" applyFill="0" applyBorder="0" applyProtection="0"/>
  </cellStyleXfs>
  <cellXfs count="60">
    <xf numFmtId="0" fontId="1" fillId="0" borderId="0" xfId="0" applyFont="1"/>
    <xf numFmtId="0" fontId="2" fillId="0" borderId="0" xfId="1" applyFont="1" applyAlignment="1">
      <alignment vertical="top" wrapText="1"/>
    </xf>
    <xf numFmtId="0" fontId="3" fillId="0" borderId="0" xfId="0" applyFont="1"/>
    <xf numFmtId="0" fontId="0" fillId="0" borderId="0" xfId="0"/>
    <xf numFmtId="0" fontId="5" fillId="0" borderId="0" xfId="0" applyFont="1"/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textRotation="90" wrapText="1"/>
    </xf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166" fontId="8" fillId="0" borderId="6" xfId="1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1" applyFont="1" applyBorder="1" applyAlignment="1">
      <alignment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9" fillId="0" borderId="8" xfId="1" applyFont="1" applyBorder="1" applyAlignment="1">
      <alignment vertical="top" wrapText="1"/>
    </xf>
    <xf numFmtId="0" fontId="9" fillId="0" borderId="9" xfId="1" applyFont="1" applyBorder="1" applyAlignment="1">
      <alignment vertical="top" wrapText="1"/>
    </xf>
    <xf numFmtId="0" fontId="9" fillId="0" borderId="10" xfId="1" applyFont="1" applyBorder="1" applyAlignment="1">
      <alignment vertical="top" wrapText="1"/>
    </xf>
    <xf numFmtId="0" fontId="10" fillId="0" borderId="0" xfId="0" applyFont="1"/>
    <xf numFmtId="0" fontId="11" fillId="0" borderId="6" xfId="1" applyFont="1" applyBorder="1" applyAlignment="1">
      <alignment vertical="top" wrapText="1"/>
    </xf>
    <xf numFmtId="0" fontId="10" fillId="0" borderId="6" xfId="1" applyFont="1" applyBorder="1" applyAlignment="1">
      <alignment vertical="center" wrapText="1"/>
    </xf>
    <xf numFmtId="1" fontId="10" fillId="0" borderId="6" xfId="1" applyNumberFormat="1" applyFont="1" applyBorder="1" applyAlignment="1">
      <alignment vertical="center" wrapText="1"/>
    </xf>
    <xf numFmtId="43" fontId="10" fillId="0" borderId="6" xfId="2" applyFont="1" applyBorder="1" applyAlignment="1">
      <alignment vertical="center" wrapText="1"/>
    </xf>
    <xf numFmtId="0" fontId="9" fillId="0" borderId="6" xfId="1" applyFont="1" applyBorder="1" applyAlignment="1">
      <alignment vertical="top" wrapText="1"/>
    </xf>
    <xf numFmtId="167" fontId="12" fillId="0" borderId="6" xfId="1" applyNumberFormat="1" applyFont="1" applyBorder="1" applyAlignment="1">
      <alignment horizontal="center" vertical="center" wrapText="1"/>
    </xf>
    <xf numFmtId="167" fontId="1" fillId="0" borderId="0" xfId="0" applyNumberFormat="1" applyFont="1"/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0" fontId="13" fillId="0" borderId="0" xfId="0" applyFont="1"/>
    <xf numFmtId="0" fontId="6" fillId="0" borderId="0" xfId="1" applyFont="1" applyAlignment="1">
      <alignment vertical="top" wrapText="1"/>
    </xf>
    <xf numFmtId="0" fontId="14" fillId="0" borderId="0" xfId="0" applyFont="1"/>
    <xf numFmtId="0" fontId="15" fillId="0" borderId="0" xfId="0" applyFont="1"/>
    <xf numFmtId="0" fontId="6" fillId="0" borderId="0" xfId="1" applyFont="1" applyAlignment="1">
      <alignment vertical="top" wrapText="1"/>
    </xf>
    <xf numFmtId="0" fontId="10" fillId="0" borderId="0" xfId="0" applyFont="1"/>
    <xf numFmtId="0" fontId="6" fillId="0" borderId="0" xfId="1" applyFont="1" applyAlignment="1">
      <alignment horizontal="center" vertical="top" wrapText="1"/>
    </xf>
    <xf numFmtId="0" fontId="6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11" fillId="0" borderId="11" xfId="1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0" fontId="9" fillId="0" borderId="11" xfId="1" applyFont="1" applyBorder="1" applyAlignment="1">
      <alignment horizontal="left" vertical="top" wrapText="1"/>
    </xf>
    <xf numFmtId="0" fontId="9" fillId="0" borderId="12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vertical="top" wrapText="1"/>
    </xf>
    <xf numFmtId="0" fontId="1" fillId="0" borderId="0" xfId="0" applyFont="1"/>
    <xf numFmtId="0" fontId="1" fillId="0" borderId="5" xfId="0" applyFont="1" applyBorder="1"/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>
      <selection activeCell="B50" sqref="B50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1" spans="1:10" ht="17.149999999999999" customHeight="1" x14ac:dyDescent="0.3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2" customFormat="1" ht="28.5" customHeight="1" x14ac:dyDescent="0.5">
      <c r="A2" s="53" t="s">
        <v>1</v>
      </c>
      <c r="B2" s="53"/>
    </row>
    <row r="3" spans="1:10" s="3" customFormat="1" x14ac:dyDescent="0.35">
      <c r="A3" s="4" t="s">
        <v>2</v>
      </c>
    </row>
    <row r="4" spans="1:10" ht="17.149999999999999" customHeight="1" x14ac:dyDescent="0.35">
      <c r="A4" s="1"/>
    </row>
    <row r="5" spans="1:10" ht="39.75" customHeight="1" x14ac:dyDescent="0.35">
      <c r="A5" s="5" t="s">
        <v>3</v>
      </c>
      <c r="B5" s="54" t="s">
        <v>4</v>
      </c>
      <c r="C5" s="55"/>
      <c r="D5" s="55"/>
      <c r="E5" s="56"/>
      <c r="F5" s="6" t="s">
        <v>0</v>
      </c>
      <c r="G5" s="5" t="s">
        <v>0</v>
      </c>
      <c r="H5" s="7" t="s">
        <v>0</v>
      </c>
      <c r="I5" s="59"/>
      <c r="J5" s="58"/>
    </row>
    <row r="6" spans="1:10" ht="55.5" customHeight="1" x14ac:dyDescent="0.35">
      <c r="A6" s="8" t="s">
        <v>5</v>
      </c>
      <c r="B6" s="44" t="s">
        <v>6</v>
      </c>
      <c r="C6" s="44"/>
      <c r="D6" s="44" t="s">
        <v>7</v>
      </c>
      <c r="E6" s="44"/>
      <c r="F6" s="9" t="s">
        <v>8</v>
      </c>
      <c r="G6" s="9" t="s">
        <v>9</v>
      </c>
      <c r="H6" s="9" t="s">
        <v>10</v>
      </c>
    </row>
    <row r="7" spans="1:10" ht="30.75" customHeight="1" x14ac:dyDescent="0.35">
      <c r="A7" s="10" t="s">
        <v>11</v>
      </c>
      <c r="B7" s="11">
        <v>46081</v>
      </c>
      <c r="C7" s="12">
        <v>252.54</v>
      </c>
      <c r="D7" s="11">
        <v>46112</v>
      </c>
      <c r="E7" s="12">
        <v>270.04000000000002</v>
      </c>
      <c r="F7" s="13">
        <f t="shared" ref="F7:F8" si="0">E7-C7</f>
        <v>17.500000000000028</v>
      </c>
      <c r="G7" s="14">
        <v>60</v>
      </c>
      <c r="H7" s="15">
        <f t="shared" ref="H7:H8" si="1">F7*G7</f>
        <v>1050.0000000000018</v>
      </c>
    </row>
    <row r="8" spans="1:10" ht="30.75" customHeight="1" x14ac:dyDescent="0.35">
      <c r="A8" s="10" t="s">
        <v>12</v>
      </c>
      <c r="B8" s="11">
        <v>46081</v>
      </c>
      <c r="C8" s="12">
        <v>943.28</v>
      </c>
      <c r="D8" s="11">
        <v>46112</v>
      </c>
      <c r="E8" s="12">
        <v>1094.18</v>
      </c>
      <c r="F8" s="13">
        <f t="shared" si="0"/>
        <v>150.90000000000009</v>
      </c>
      <c r="G8" s="14">
        <v>60</v>
      </c>
      <c r="H8" s="15">
        <f t="shared" si="1"/>
        <v>9054.0000000000055</v>
      </c>
    </row>
    <row r="9" spans="1:10" ht="41.25" customHeight="1" x14ac:dyDescent="0.35">
      <c r="A9" s="16" t="s">
        <v>13</v>
      </c>
      <c r="B9" s="11"/>
      <c r="C9" s="12"/>
      <c r="D9" s="11"/>
      <c r="E9" s="12"/>
      <c r="F9" s="13"/>
      <c r="G9" s="14"/>
      <c r="H9" s="15">
        <v>460</v>
      </c>
    </row>
    <row r="10" spans="1:10" ht="35.25" hidden="1" customHeight="1" x14ac:dyDescent="0.35">
      <c r="A10" s="17" t="s">
        <v>14</v>
      </c>
      <c r="B10" s="11" t="s">
        <v>15</v>
      </c>
      <c r="C10" s="12">
        <v>2790</v>
      </c>
      <c r="D10" s="11">
        <v>46022</v>
      </c>
      <c r="E10" s="12">
        <v>3776</v>
      </c>
      <c r="F10" s="13">
        <f t="shared" ref="F10:F30" si="2">E10-C10</f>
        <v>986</v>
      </c>
      <c r="G10" s="14">
        <v>1</v>
      </c>
      <c r="H10" s="15">
        <f t="shared" ref="H10:H12" si="3">F10*G10</f>
        <v>986</v>
      </c>
    </row>
    <row r="11" spans="1:10" ht="35.25" hidden="1" customHeight="1" x14ac:dyDescent="0.35">
      <c r="A11" s="17" t="s">
        <v>16</v>
      </c>
      <c r="B11" s="11" t="s">
        <v>15</v>
      </c>
      <c r="C11" s="12">
        <v>1230</v>
      </c>
      <c r="D11" s="11">
        <v>46022</v>
      </c>
      <c r="E11" s="12">
        <v>1542</v>
      </c>
      <c r="F11" s="13">
        <f t="shared" si="2"/>
        <v>312</v>
      </c>
      <c r="G11" s="14">
        <v>1</v>
      </c>
      <c r="H11" s="15">
        <f t="shared" si="3"/>
        <v>312</v>
      </c>
    </row>
    <row r="12" spans="1:10" ht="35.25" hidden="1" customHeight="1" x14ac:dyDescent="0.35">
      <c r="A12" s="17" t="s">
        <v>17</v>
      </c>
      <c r="B12" s="11" t="s">
        <v>15</v>
      </c>
      <c r="C12" s="12">
        <v>1641</v>
      </c>
      <c r="D12" s="11">
        <v>46022</v>
      </c>
      <c r="E12" s="12">
        <v>2147</v>
      </c>
      <c r="F12" s="13">
        <f t="shared" si="2"/>
        <v>506</v>
      </c>
      <c r="G12" s="14">
        <v>1</v>
      </c>
      <c r="H12" s="15">
        <f t="shared" si="3"/>
        <v>506</v>
      </c>
    </row>
    <row r="13" spans="1:10" x14ac:dyDescent="0.35">
      <c r="A13" s="18" t="s">
        <v>18</v>
      </c>
      <c r="B13" s="18"/>
      <c r="C13" s="18"/>
      <c r="D13" s="18"/>
      <c r="E13" s="18"/>
      <c r="F13" s="18"/>
      <c r="G13" s="18"/>
      <c r="H13" s="19">
        <f>H7+H8+H9</f>
        <v>10564.000000000007</v>
      </c>
      <c r="I13" s="58"/>
      <c r="J13" s="58"/>
    </row>
    <row r="14" spans="1:10" x14ac:dyDescent="0.35">
      <c r="A14" s="20" t="s">
        <v>0</v>
      </c>
      <c r="B14" s="45"/>
      <c r="C14" s="45"/>
      <c r="D14" s="45"/>
      <c r="E14" s="45"/>
      <c r="F14" s="45"/>
      <c r="G14" s="45"/>
      <c r="H14" s="45"/>
      <c r="I14" s="46"/>
      <c r="J14" s="46"/>
    </row>
    <row r="15" spans="1:10" ht="15" customHeight="1" x14ac:dyDescent="0.35">
      <c r="A15" s="22" t="s">
        <v>19</v>
      </c>
      <c r="B15" s="23"/>
      <c r="C15" s="23"/>
      <c r="D15" s="23"/>
      <c r="E15" s="23"/>
      <c r="F15" s="24"/>
      <c r="G15" s="25"/>
      <c r="H15" s="21" t="s">
        <v>0</v>
      </c>
    </row>
    <row r="16" spans="1:10" ht="15" customHeight="1" x14ac:dyDescent="0.35">
      <c r="A16" s="47" t="s">
        <v>20</v>
      </c>
      <c r="B16" s="48"/>
      <c r="C16" s="48"/>
      <c r="D16" s="48"/>
      <c r="E16" s="48"/>
      <c r="F16" s="49"/>
      <c r="G16" s="26"/>
      <c r="H16" s="27">
        <v>5874.9</v>
      </c>
      <c r="J16" s="21"/>
    </row>
    <row r="17" spans="1:10" ht="15" customHeight="1" x14ac:dyDescent="0.35">
      <c r="A17" s="47" t="s">
        <v>21</v>
      </c>
      <c r="B17" s="48"/>
      <c r="C17" s="48"/>
      <c r="D17" s="48"/>
      <c r="E17" s="48"/>
      <c r="F17" s="49"/>
      <c r="G17" s="26"/>
      <c r="H17" s="28">
        <f>H7+H8+H9</f>
        <v>10564.000000000007</v>
      </c>
      <c r="J17" s="21"/>
    </row>
    <row r="18" spans="1:10" ht="18.75" customHeight="1" x14ac:dyDescent="0.35">
      <c r="A18" s="47" t="s">
        <v>22</v>
      </c>
      <c r="B18" s="48"/>
      <c r="C18" s="48"/>
      <c r="D18" s="48"/>
      <c r="E18" s="48"/>
      <c r="F18" s="49"/>
      <c r="G18" s="26"/>
      <c r="H18" s="27">
        <v>1047</v>
      </c>
      <c r="J18" s="21"/>
    </row>
    <row r="19" spans="1:10" ht="15" customHeight="1" x14ac:dyDescent="0.35">
      <c r="A19" s="47" t="s">
        <v>23</v>
      </c>
      <c r="B19" s="48"/>
      <c r="C19" s="48"/>
      <c r="D19" s="48"/>
      <c r="E19" s="48"/>
      <c r="F19" s="49"/>
      <c r="G19" s="26"/>
      <c r="H19" s="28">
        <f>H17-H18</f>
        <v>9517.0000000000073</v>
      </c>
      <c r="J19" s="21"/>
    </row>
    <row r="20" spans="1:10" ht="15" customHeight="1" x14ac:dyDescent="0.35">
      <c r="A20" s="47" t="s">
        <v>24</v>
      </c>
      <c r="B20" s="48"/>
      <c r="C20" s="48"/>
      <c r="D20" s="48"/>
      <c r="E20" s="48"/>
      <c r="F20" s="49"/>
      <c r="G20" s="26"/>
      <c r="H20" s="29">
        <f>H19*5.07</f>
        <v>48251.190000000039</v>
      </c>
      <c r="J20" s="21"/>
    </row>
    <row r="21" spans="1:10" ht="36" customHeight="1" x14ac:dyDescent="0.35">
      <c r="A21" s="50" t="s">
        <v>25</v>
      </c>
      <c r="B21" s="51"/>
      <c r="C21" s="51"/>
      <c r="D21" s="51"/>
      <c r="E21" s="51"/>
      <c r="F21" s="52"/>
      <c r="G21" s="30"/>
      <c r="H21" s="31">
        <f>H20/H16</f>
        <v>8.2131083082265306</v>
      </c>
      <c r="I21" s="32">
        <f>H21-0.57</f>
        <v>7.6431083082265303</v>
      </c>
      <c r="J21" s="21"/>
    </row>
    <row r="25" spans="1:10" s="37" customFormat="1" ht="18.5" hidden="1" x14ac:dyDescent="0.45">
      <c r="A25" s="37" t="s">
        <v>26</v>
      </c>
    </row>
    <row r="26" spans="1:10" hidden="1" x14ac:dyDescent="0.35"/>
    <row r="27" spans="1:10" ht="55" hidden="1" x14ac:dyDescent="0.35">
      <c r="A27" s="8" t="s">
        <v>5</v>
      </c>
      <c r="B27" s="44" t="s">
        <v>6</v>
      </c>
      <c r="C27" s="44"/>
      <c r="D27" s="44" t="s">
        <v>7</v>
      </c>
      <c r="E27" s="44"/>
      <c r="F27" s="9" t="s">
        <v>8</v>
      </c>
      <c r="G27" s="9" t="s">
        <v>9</v>
      </c>
      <c r="H27" s="9" t="s">
        <v>10</v>
      </c>
    </row>
    <row r="28" spans="1:10" ht="26" hidden="1" x14ac:dyDescent="0.35">
      <c r="A28" s="34" t="s">
        <v>14</v>
      </c>
      <c r="B28" s="11">
        <v>45961</v>
      </c>
      <c r="C28" s="12">
        <v>3015</v>
      </c>
      <c r="D28" s="11" t="s">
        <v>15</v>
      </c>
      <c r="E28" s="12">
        <v>4068</v>
      </c>
      <c r="F28" s="13">
        <f t="shared" si="2"/>
        <v>1053</v>
      </c>
      <c r="G28" s="14">
        <v>1</v>
      </c>
      <c r="H28" s="35">
        <f t="shared" ref="H28:H30" si="4">F28*G28</f>
        <v>1053</v>
      </c>
    </row>
    <row r="29" spans="1:10" ht="26" hidden="1" x14ac:dyDescent="0.35">
      <c r="A29" s="34" t="s">
        <v>16</v>
      </c>
      <c r="B29" s="11">
        <v>45961</v>
      </c>
      <c r="C29" s="12">
        <v>1443</v>
      </c>
      <c r="D29" s="11" t="s">
        <v>15</v>
      </c>
      <c r="E29" s="12">
        <v>1794</v>
      </c>
      <c r="F29" s="13">
        <f t="shared" si="2"/>
        <v>351</v>
      </c>
      <c r="G29" s="14">
        <v>1</v>
      </c>
      <c r="H29" s="35">
        <f t="shared" si="4"/>
        <v>351</v>
      </c>
    </row>
    <row r="30" spans="1:10" ht="26" hidden="1" x14ac:dyDescent="0.35">
      <c r="A30" s="34" t="s">
        <v>17</v>
      </c>
      <c r="B30" s="11">
        <v>45961</v>
      </c>
      <c r="C30" s="12">
        <v>1993</v>
      </c>
      <c r="D30" s="11" t="s">
        <v>15</v>
      </c>
      <c r="E30" s="12">
        <v>2393</v>
      </c>
      <c r="F30" s="13">
        <f t="shared" si="2"/>
        <v>400</v>
      </c>
      <c r="G30" s="14">
        <v>1</v>
      </c>
      <c r="H30" s="35">
        <f t="shared" si="4"/>
        <v>400</v>
      </c>
    </row>
    <row r="31" spans="1:10" hidden="1" x14ac:dyDescent="0.35"/>
    <row r="36" ht="30" customHeight="1" x14ac:dyDescent="0.35"/>
    <row r="37" ht="30" customHeight="1" x14ac:dyDescent="0.35"/>
  </sheetData>
  <mergeCells count="20">
    <mergeCell ref="B27:C27"/>
    <mergeCell ref="D27:E27"/>
    <mergeCell ref="A1:E1"/>
    <mergeCell ref="F1:H1"/>
    <mergeCell ref="I1:J1"/>
    <mergeCell ref="A2:B2"/>
    <mergeCell ref="B5:E5"/>
    <mergeCell ref="I5:J5"/>
    <mergeCell ref="A21:F21"/>
    <mergeCell ref="B6:C6"/>
    <mergeCell ref="D6:E6"/>
    <mergeCell ref="I13:J13"/>
    <mergeCell ref="B14:E14"/>
    <mergeCell ref="F14:H14"/>
    <mergeCell ref="I14:J14"/>
    <mergeCell ref="A16:F16"/>
    <mergeCell ref="A17:F17"/>
    <mergeCell ref="A18:F18"/>
    <mergeCell ref="A19:F19"/>
    <mergeCell ref="A20:F20"/>
  </mergeCells>
  <pageMargins left="0.7" right="0.7" top="0.75" bottom="0.75" header="0.3" footer="0.3"/>
  <pageSetup paperSize="9" scale="64" fitToHeight="0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A18" sqref="A18:XFD32"/>
    </sheetView>
  </sheetViews>
  <sheetFormatPr defaultColWidth="9.1796875" defaultRowHeight="13" x14ac:dyDescent="0.3"/>
  <cols>
    <col min="1" max="1" width="17" style="25" customWidth="1"/>
    <col min="2" max="2" width="10.54296875" style="25" customWidth="1"/>
    <col min="3" max="3" width="9.453125" style="25" customWidth="1"/>
    <col min="4" max="4" width="10.1796875" style="25" customWidth="1"/>
    <col min="5" max="5" width="10.453125" style="25" customWidth="1"/>
    <col min="6" max="6" width="17.1796875" style="25" customWidth="1"/>
    <col min="7" max="7" width="16.1796875" style="25" customWidth="1"/>
    <col min="8" max="8" width="18.453125" style="25" customWidth="1"/>
    <col min="9" max="9" width="0" style="25" hidden="1" customWidth="1"/>
    <col min="10" max="16384" width="9.1796875" style="25"/>
  </cols>
  <sheetData>
    <row r="1" spans="1:8" ht="17.149999999999999" customHeight="1" x14ac:dyDescent="0.3">
      <c r="A1" s="41" t="s">
        <v>0</v>
      </c>
      <c r="B1" s="42"/>
      <c r="C1" s="42"/>
      <c r="D1" s="42"/>
      <c r="E1" s="42"/>
      <c r="G1" s="42"/>
      <c r="H1" s="42"/>
    </row>
    <row r="2" spans="1:8" ht="28.5" customHeight="1" x14ac:dyDescent="0.3">
      <c r="A2" s="43" t="s">
        <v>1</v>
      </c>
      <c r="B2" s="43"/>
    </row>
    <row r="3" spans="1:8" s="39" customFormat="1" x14ac:dyDescent="0.3">
      <c r="A3" s="40" t="s">
        <v>27</v>
      </c>
    </row>
    <row r="4" spans="1:8" ht="17.149999999999999" customHeight="1" x14ac:dyDescent="0.3">
      <c r="A4" s="38"/>
    </row>
    <row r="5" spans="1:8" ht="39.75" customHeight="1" x14ac:dyDescent="0.3">
      <c r="A5" s="36" t="s">
        <v>3</v>
      </c>
      <c r="B5" s="44" t="s">
        <v>4</v>
      </c>
      <c r="C5" s="44"/>
      <c r="D5" s="44"/>
      <c r="E5" s="44"/>
      <c r="F5" s="9" t="s">
        <v>0</v>
      </c>
      <c r="G5" s="42"/>
      <c r="H5" s="42"/>
    </row>
    <row r="6" spans="1:8" ht="55.5" customHeight="1" x14ac:dyDescent="0.3">
      <c r="A6" s="8" t="s">
        <v>5</v>
      </c>
      <c r="B6" s="44" t="s">
        <v>6</v>
      </c>
      <c r="C6" s="44"/>
      <c r="D6" s="44" t="s">
        <v>7</v>
      </c>
      <c r="E6" s="44"/>
      <c r="F6" s="9" t="s">
        <v>28</v>
      </c>
    </row>
    <row r="7" spans="1:8" ht="29.25" customHeight="1" x14ac:dyDescent="0.3">
      <c r="A7" s="33" t="s">
        <v>29</v>
      </c>
      <c r="B7" s="11">
        <v>46081</v>
      </c>
      <c r="C7" s="12">
        <v>485</v>
      </c>
      <c r="D7" s="11">
        <v>46112</v>
      </c>
      <c r="E7" s="12">
        <v>512</v>
      </c>
      <c r="F7" s="19">
        <f>E7-C7</f>
        <v>27</v>
      </c>
    </row>
    <row r="8" spans="1:8" x14ac:dyDescent="0.3">
      <c r="A8" s="20" t="s">
        <v>0</v>
      </c>
      <c r="B8" s="45"/>
      <c r="C8" s="45"/>
      <c r="D8" s="45"/>
      <c r="E8" s="45"/>
      <c r="F8" s="20"/>
      <c r="G8" s="46"/>
      <c r="H8" s="46"/>
    </row>
    <row r="9" spans="1:8" ht="15" customHeight="1" x14ac:dyDescent="0.3">
      <c r="A9" s="22" t="s">
        <v>19</v>
      </c>
      <c r="B9" s="23"/>
      <c r="C9" s="23"/>
      <c r="D9" s="23"/>
      <c r="E9" s="23"/>
      <c r="F9" s="21" t="s">
        <v>0</v>
      </c>
    </row>
    <row r="10" spans="1:8" ht="15" customHeight="1" x14ac:dyDescent="0.3">
      <c r="A10" s="47" t="s">
        <v>20</v>
      </c>
      <c r="B10" s="48"/>
      <c r="C10" s="48"/>
      <c r="D10" s="48"/>
      <c r="E10" s="49"/>
      <c r="F10" s="27">
        <v>5874.9</v>
      </c>
      <c r="H10" s="21"/>
    </row>
    <row r="11" spans="1:8" ht="15" customHeight="1" x14ac:dyDescent="0.3">
      <c r="A11" s="47" t="s">
        <v>30</v>
      </c>
      <c r="B11" s="48"/>
      <c r="C11" s="48"/>
      <c r="D11" s="48"/>
      <c r="E11" s="49"/>
      <c r="F11" s="28">
        <f>F7</f>
        <v>27</v>
      </c>
      <c r="H11" s="21"/>
    </row>
    <row r="12" spans="1:8" ht="18.75" customHeight="1" x14ac:dyDescent="0.3">
      <c r="A12" s="47" t="s">
        <v>31</v>
      </c>
      <c r="B12" s="48"/>
      <c r="C12" s="48"/>
      <c r="D12" s="48"/>
      <c r="E12" s="49"/>
      <c r="F12" s="27">
        <v>7</v>
      </c>
      <c r="H12" s="21"/>
    </row>
    <row r="13" spans="1:8" ht="15" customHeight="1" x14ac:dyDescent="0.3">
      <c r="A13" s="47" t="s">
        <v>32</v>
      </c>
      <c r="B13" s="48"/>
      <c r="C13" s="48"/>
      <c r="D13" s="48"/>
      <c r="E13" s="49"/>
      <c r="F13" s="28">
        <f>F11-F12</f>
        <v>20</v>
      </c>
      <c r="H13" s="21"/>
    </row>
    <row r="14" spans="1:8" ht="15" customHeight="1" x14ac:dyDescent="0.3">
      <c r="A14" s="47" t="s">
        <v>33</v>
      </c>
      <c r="B14" s="48"/>
      <c r="C14" s="48"/>
      <c r="D14" s="48"/>
      <c r="E14" s="49"/>
      <c r="F14" s="29">
        <f>F13*38.27</f>
        <v>765.40000000000009</v>
      </c>
      <c r="H14" s="21"/>
    </row>
    <row r="15" spans="1:8" ht="29.25" customHeight="1" x14ac:dyDescent="0.3">
      <c r="A15" s="50" t="s">
        <v>25</v>
      </c>
      <c r="B15" s="51"/>
      <c r="C15" s="51"/>
      <c r="D15" s="51"/>
      <c r="E15" s="52"/>
      <c r="F15" s="31">
        <f>F14/F10</f>
        <v>0.13028306864797701</v>
      </c>
      <c r="H15" s="21"/>
    </row>
  </sheetData>
  <mergeCells count="15">
    <mergeCell ref="A11:E11"/>
    <mergeCell ref="A12:E12"/>
    <mergeCell ref="A13:E13"/>
    <mergeCell ref="A14:E14"/>
    <mergeCell ref="A15:E15"/>
    <mergeCell ref="B6:C6"/>
    <mergeCell ref="D6:E6"/>
    <mergeCell ref="B8:E8"/>
    <mergeCell ref="G8:H8"/>
    <mergeCell ref="A10:E10"/>
    <mergeCell ref="A1:E1"/>
    <mergeCell ref="G1:H1"/>
    <mergeCell ref="A2:B2"/>
    <mergeCell ref="B5:E5"/>
    <mergeCell ref="G5:H5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revision>1</cp:revision>
  <dcterms:created xsi:type="dcterms:W3CDTF">2025-05-29T12:09:12Z</dcterms:created>
  <dcterms:modified xsi:type="dcterms:W3CDTF">2026-04-28T08:01:08Z</dcterms:modified>
</cp:coreProperties>
</file>