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1F65FE96-F5FD-4D1B-B1F7-9D6275BF5B1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3" r:id="rId1"/>
    <sheet name="ХВС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2" i="2" s="1"/>
  <c r="F14" i="2" s="1"/>
  <c r="F15" i="2" s="1"/>
  <c r="F16" i="2" s="1"/>
  <c r="F7" i="3"/>
  <c r="H7" i="3" s="1"/>
  <c r="F8" i="3"/>
  <c r="H8" i="3" s="1"/>
  <c r="H14" i="3" s="1"/>
  <c r="H18" i="3" s="1"/>
  <c r="H20" i="3" s="1"/>
  <c r="H21" i="3" s="1"/>
  <c r="H22" i="3" s="1"/>
  <c r="I22" i="3" s="1"/>
  <c r="F10" i="3"/>
  <c r="H10" i="3" s="1"/>
  <c r="F11" i="3"/>
  <c r="H11" i="3"/>
  <c r="F12" i="3"/>
  <c r="H12" i="3"/>
  <c r="F31" i="3" l="1"/>
  <c r="H31" i="3" s="1"/>
  <c r="F30" i="3"/>
  <c r="H30" i="3" s="1"/>
  <c r="F29" i="3"/>
  <c r="H29" i="3" s="1"/>
  <c r="H13" i="3" l="1"/>
</calcChain>
</file>

<file path=xl/sharedStrings.xml><?xml version="1.0" encoding="utf-8"?>
<sst xmlns="http://schemas.openxmlformats.org/spreadsheetml/2006/main" count="65" uniqueCount="37">
  <si>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</si>
  <si>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</si>
  <si>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</si>
  <si>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</si>
  <si>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</si>
  <si>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</si>
  <si>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</si>
  <si>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</si>
  <si>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</si>
  <si>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</si>
  <si>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</si>
  <si>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</si>
  <si>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</si>
  <si>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</si>
  <si>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</si>
  <si>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</si>
  <si>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</si>
  <si>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</si>
  <si>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 xml:space="preserve">Расход ХВС, определенный по показаниям ОДПУ,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</si>
  <si>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</si>
  <si>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</si>
  <si>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</si>
  <si>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</si>
  <si>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</si>
  <si>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</si>
  <si>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</si>
  <si>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</si>
  <si>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</si>
  <si>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</si>
  <si>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</si>
  <si>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</si>
  <si>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</si>
  <si>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</si>
  <si>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</si>
  <si>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</si>
  <si>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ЭЛЕКТРОСНАБЖЕНИЯ НА ОБЩЕДОМОВЫЕ НУЖДЫ ЗА ФЕВРАЛЬ 2026 ГОД</t>
  </si>
  <si>
    <t>РАСХОД ХВС НА ОБЩЕДОМОВЫЕ НУЖДЫ ЗА ФЕВРАЛЬ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</si>
</sst>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2">
    <xf numFmtId="0" fontId="1" fillId="0" borderId="0" xfId="0" applyFont="1"/>
    <xf numFmtId="0" fontId="0" fillId="0" borderId="0" xfId="0"/>
    <xf numFmtId="0" fontId="5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0" fontId="10" fillId="0" borderId="4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6" xfId="1" applyFont="1" applyBorder="1" applyAlignment="1">
      <alignment vertical="top" wrapText="1" readingOrder="1"/>
    </xf>
    <xf numFmtId="0" fontId="11" fillId="0" borderId="0" xfId="0" applyFont="1"/>
    <xf numFmtId="0" fontId="12" fillId="0" borderId="1" xfId="1" applyFont="1" applyBorder="1" applyAlignment="1">
      <alignment vertical="top" wrapText="1" readingOrder="1"/>
    </xf>
    <xf numFmtId="0" fontId="11" fillId="0" borderId="1" xfId="1" applyFont="1" applyBorder="1" applyAlignment="1">
      <alignment vertical="center" wrapText="1"/>
    </xf>
    <xf numFmtId="1" fontId="11" fillId="0" borderId="1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top" wrapText="1" readingOrder="1"/>
    </xf>
    <xf numFmtId="43" fontId="11" fillId="0" borderId="1" xfId="2" applyFont="1" applyBorder="1" applyAlignment="1">
      <alignment vertical="center" wrapText="1"/>
    </xf>
    <xf numFmtId="0" fontId="10" fillId="0" borderId="1" xfId="1" applyFont="1" applyBorder="1" applyAlignment="1">
      <alignment vertical="top" wrapText="1" readingOrder="1"/>
    </xf>
    <xf numFmtId="165" fontId="14" fillId="0" borderId="1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 readingOrder="1"/>
    </xf>
    <xf numFmtId="0" fontId="9" fillId="0" borderId="3" xfId="1" applyFont="1" applyBorder="1" applyAlignment="1">
      <alignment horizontal="center" vertical="center" textRotation="90" wrapText="1" readingOrder="1"/>
    </xf>
    <xf numFmtId="0" fontId="9" fillId="0" borderId="1" xfId="1" applyFont="1" applyBorder="1" applyAlignment="1">
      <alignment horizontal="center" vertical="center" textRotation="90" wrapText="1" readingOrder="1"/>
    </xf>
    <xf numFmtId="1" fontId="9" fillId="0" borderId="1" xfId="0" applyNumberFormat="1" applyFont="1" applyBorder="1" applyAlignment="1">
      <alignment horizontal="center" vertical="top" wrapText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2" fillId="0" borderId="10" xfId="1" applyFont="1" applyBorder="1" applyAlignment="1">
      <alignment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 readingOrder="1"/>
    </xf>
    <xf numFmtId="1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15" fillId="0" borderId="0" xfId="0" applyFont="1"/>
    <xf numFmtId="165" fontId="1" fillId="0" borderId="0" xfId="0" applyNumberFormat="1" applyFont="1"/>
    <xf numFmtId="0" fontId="9" fillId="0" borderId="0" xfId="1" applyFont="1" applyAlignment="1">
      <alignment vertical="top" wrapText="1" readingOrder="1"/>
    </xf>
    <xf numFmtId="0" fontId="16" fillId="0" borderId="0" xfId="0" applyFont="1"/>
    <xf numFmtId="0" fontId="17" fillId="0" borderId="0" xfId="0" applyFont="1"/>
    <xf numFmtId="166" fontId="2" fillId="0" borderId="1" xfId="0" applyNumberFormat="1" applyFont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center" vertical="top" wrapText="1"/>
    </xf>
    <xf numFmtId="0" fontId="9" fillId="0" borderId="0" xfId="1" applyFont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12" fillId="0" borderId="7" xfId="1" applyFont="1" applyBorder="1" applyAlignment="1">
      <alignment horizontal="left" vertical="top" wrapText="1" readingOrder="1"/>
    </xf>
    <xf numFmtId="0" fontId="12" fillId="0" borderId="8" xfId="1" applyFont="1" applyBorder="1" applyAlignment="1">
      <alignment horizontal="left" vertical="top" wrapText="1" readingOrder="1"/>
    </xf>
    <xf numFmtId="0" fontId="12" fillId="0" borderId="9" xfId="1" applyFont="1" applyBorder="1" applyAlignment="1">
      <alignment horizontal="left" vertical="top" wrapText="1" readingOrder="1"/>
    </xf>
    <xf numFmtId="0" fontId="10" fillId="0" borderId="7" xfId="1" applyFont="1" applyBorder="1" applyAlignment="1">
      <alignment horizontal="left" vertical="top" wrapText="1" readingOrder="1"/>
    </xf>
    <xf numFmtId="0" fontId="10" fillId="0" borderId="8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13" fillId="0" borderId="7" xfId="1" applyFont="1" applyBorder="1" applyAlignment="1">
      <alignment horizontal="left" vertical="top" wrapText="1" readingOrder="1"/>
    </xf>
    <xf numFmtId="0" fontId="13" fillId="0" borderId="8" xfId="1" applyFont="1" applyBorder="1" applyAlignment="1">
      <alignment horizontal="left" vertical="top" wrapText="1" readingOrder="1"/>
    </xf>
    <xf numFmtId="0" fontId="13" fillId="0" borderId="9" xfId="1" applyFont="1" applyBorder="1" applyAlignment="1">
      <alignment horizontal="left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2" fillId="0" borderId="11" xfId="1" applyFont="1" applyBorder="1" applyAlignment="1">
      <alignment vertical="top" wrapText="1" readingOrder="1"/>
    </xf>
    <xf numFmtId="0" fontId="9" fillId="0" borderId="7" xfId="1" applyFont="1" applyBorder="1" applyAlignment="1">
      <alignment horizontal="center" vertical="center" wrapText="1" readingOrder="1"/>
    </xf>
    <xf numFmtId="0" fontId="9" fillId="0" borderId="9" xfId="1" applyFont="1" applyBorder="1" applyAlignment="1">
      <alignment horizontal="center" vertical="center" wrapText="1" readingOrder="1"/>
    </xf>
    <xf numFmtId="0" fontId="9" fillId="0" borderId="12" xfId="1" applyFont="1" applyBorder="1" applyAlignment="1">
      <alignment horizontal="center" vertical="center" wrapText="1" readingOrder="1"/>
    </xf>
    <xf numFmtId="0" fontId="9" fillId="0" borderId="13" xfId="1" applyFont="1" applyBorder="1" applyAlignment="1">
      <alignment horizontal="center" vertical="center" wrapText="1" readingOrder="1"/>
    </xf>
    <xf numFmtId="0" fontId="9" fillId="0" borderId="14" xfId="1" applyFont="1" applyBorder="1" applyAlignment="1">
      <alignment horizontal="center" vertical="center" wrapText="1" readingOrder="1"/>
    </xf>
    <xf numFmtId="0" fontId="9" fillId="0" borderId="8" xfId="1" applyFont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59"/>
  <sheetViews>
    <sheetView tabSelected="1" workbookViewId="0">
      <selection activeCell="B4" sqref="B4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s="3" customFormat="1" ht="28.5" customHeight="1" x14ac:dyDescent="0.5">
      <c r="A1"/>
      <c r="B1"/>
      <c r="C1"/>
      <c r="D1"/>
      <c r="E1"/>
      <c r="F1"/>
      <c r="G1"/>
      <c r="H1"/>
      <c r="I1"/>
      <c r="J1"/>
    </row>
    <row r="2" spans="1:10" s="1" customFormat="1" ht="21" x14ac:dyDescent="0.5">
      <c r="A2" s="54" t="s">
        <v>15</v>
      </c>
      <c r="B2" s="54"/>
      <c r="C2" s="3"/>
      <c r="D2" s="3"/>
      <c r="E2" s="3"/>
      <c r="F2" s="3"/>
      <c r="G2" s="3"/>
      <c r="H2" s="3"/>
      <c r="I2"/>
      <c r="J2"/>
    </row>
    <row r="3" spans="1:10" ht="17.149999999999999" customHeight="1" x14ac:dyDescent="0.35">
      <c r="A3" s="2" t="s">
        <v>35</v>
      </c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x14ac:dyDescent="0.35">
      <c r="A4" s="20"/>
    </row>
    <row r="5" spans="1:10" ht="55.5" customHeight="1" x14ac:dyDescent="0.35">
      <c r="A5" s="24" t="s">
        <v>4</v>
      </c>
      <c r="B5" s="58" t="s">
        <v>13</v>
      </c>
      <c r="C5" s="59"/>
      <c r="D5" s="59"/>
      <c r="E5" s="60"/>
      <c r="F5" s="16" t="s">
        <v>0</v>
      </c>
      <c r="G5" s="24" t="s">
        <v>0</v>
      </c>
      <c r="H5" s="17" t="s">
        <v>0</v>
      </c>
    </row>
    <row r="6" spans="1:10" ht="30.75" customHeight="1" x14ac:dyDescent="0.35">
      <c r="A6" s="22" t="s">
        <v>5</v>
      </c>
      <c r="B6" s="56" t="s">
        <v>1</v>
      </c>
      <c r="C6" s="57"/>
      <c r="D6" s="56" t="s">
        <v>2</v>
      </c>
      <c r="E6" s="57"/>
      <c r="F6" s="18" t="s">
        <v>12</v>
      </c>
      <c r="G6" s="18" t="s">
        <v>3</v>
      </c>
      <c r="H6" s="18" t="s">
        <v>30</v>
      </c>
    </row>
    <row r="7" spans="1:10" ht="30.75" customHeight="1" x14ac:dyDescent="0.35">
      <c r="A7" s="4" t="s">
        <v>16</v>
      </c>
      <c r="B7" s="25">
        <v>46053</v>
      </c>
      <c r="C7" s="26">
        <v>413.39</v>
      </c>
      <c r="D7" s="25">
        <v>46081</v>
      </c>
      <c r="E7" s="26">
        <v>453.47</v>
      </c>
      <c r="F7" s="27">
        <f>E7-C7</f>
        <v>40.080000000000041</v>
      </c>
      <c r="G7" s="28">
        <v>40</v>
      </c>
      <c r="H7" s="29">
        <f>F7*G7</f>
        <v>1603.2000000000016</v>
      </c>
    </row>
    <row r="8" spans="1:10" ht="41.25" customHeight="1" x14ac:dyDescent="0.35">
      <c r="A8" s="4" t="s">
        <v>17</v>
      </c>
      <c r="B8" s="25">
        <v>46053</v>
      </c>
      <c r="C8" s="26">
        <v>679.09</v>
      </c>
      <c r="D8" s="25">
        <v>46081</v>
      </c>
      <c r="E8" s="26">
        <v>832.63</v>
      </c>
      <c r="F8" s="27">
        <f>E8-C8</f>
        <v>153.53999999999996</v>
      </c>
      <c r="G8" s="28">
        <v>40</v>
      </c>
      <c r="H8" s="29">
        <f>F8*G8</f>
        <v>6141.5999999999985</v>
      </c>
    </row>
    <row r="9" spans="1:10" ht="35.25" hidden="1" customHeight="1" x14ac:dyDescent="0.35">
      <c r="A9" s="32" t="s">
        <v>34</v>
      </c>
      <c r="B9" s="25"/>
      <c r="C9" s="26"/>
      <c r="D9" s="25"/>
      <c r="E9" s="26"/>
      <c r="F9" s="27"/>
      <c r="G9" s="28"/>
      <c r="H9" s="29">
        <v>-2302</v>
      </c>
    </row>
    <row r="10" spans="1:10" ht="35.25" hidden="1" customHeight="1" x14ac:dyDescent="0.35">
      <c r="A10" s="30" t="s">
        <v>26</v>
      </c>
      <c r="B10" s="25">
        <v>45961</v>
      </c>
      <c r="C10" s="26">
        <v>947</v>
      </c>
      <c r="D10" s="25" t="s">
        <v>32</v>
      </c>
      <c r="E10" s="26">
        <v>1278</v>
      </c>
      <c r="F10" s="27">
        <f t="shared" ref="F10:F12" si="0">E10-C10</f>
        <v>331</v>
      </c>
      <c r="G10" s="28">
        <v>1</v>
      </c>
      <c r="H10" s="31">
        <f t="shared" ref="H10:H12" si="1">F10*G10</f>
        <v>331</v>
      </c>
    </row>
    <row r="11" spans="1:10" ht="35.25" hidden="1" customHeight="1" x14ac:dyDescent="0.35">
      <c r="A11" s="30" t="s">
        <v>27</v>
      </c>
      <c r="B11" s="25">
        <v>45961</v>
      </c>
      <c r="C11" s="26">
        <v>453</v>
      </c>
      <c r="D11" s="25" t="s">
        <v>32</v>
      </c>
      <c r="E11" s="26">
        <v>564</v>
      </c>
      <c r="F11" s="27">
        <f t="shared" si="0"/>
        <v>111</v>
      </c>
      <c r="G11" s="28">
        <v>1</v>
      </c>
      <c r="H11" s="31">
        <f t="shared" si="1"/>
        <v>111</v>
      </c>
    </row>
    <row r="12" spans="1:10" ht="26" x14ac:dyDescent="0.35">
      <c r="A12" s="30" t="s">
        <v>28</v>
      </c>
      <c r="B12" s="25">
        <v>45961</v>
      </c>
      <c r="C12" s="26">
        <v>626</v>
      </c>
      <c r="D12" s="25" t="s">
        <v>32</v>
      </c>
      <c r="E12" s="26">
        <v>752</v>
      </c>
      <c r="F12" s="27">
        <f t="shared" si="0"/>
        <v>126</v>
      </c>
      <c r="G12" s="28">
        <v>1</v>
      </c>
      <c r="H12" s="31">
        <f t="shared" si="1"/>
        <v>126</v>
      </c>
    </row>
    <row r="13" spans="1:10" ht="26" x14ac:dyDescent="0.35">
      <c r="A13" s="32" t="s">
        <v>31</v>
      </c>
      <c r="B13" s="25"/>
      <c r="C13" s="26"/>
      <c r="D13" s="25"/>
      <c r="E13" s="26"/>
      <c r="F13" s="27"/>
      <c r="G13" s="33"/>
      <c r="H13" s="29" t="e">
        <f>-(#REF!+#REF!+#REF!)</f>
        <v>#REF!</v>
      </c>
    </row>
    <row r="14" spans="1:10" ht="15" customHeight="1" x14ac:dyDescent="0.35">
      <c r="A14" s="34" t="s">
        <v>6</v>
      </c>
      <c r="B14" s="35"/>
      <c r="C14" s="35"/>
      <c r="D14" s="35"/>
      <c r="E14" s="35"/>
      <c r="F14" s="35"/>
      <c r="G14" s="35"/>
      <c r="H14" s="29">
        <f>H7+H8+H9</f>
        <v>5442.8</v>
      </c>
    </row>
    <row r="15" spans="1:10" ht="15" customHeight="1" x14ac:dyDescent="0.35">
      <c r="A15" s="23" t="s">
        <v>0</v>
      </c>
      <c r="B15" s="55"/>
      <c r="C15" s="55"/>
      <c r="D15" s="55"/>
      <c r="E15" s="55"/>
      <c r="F15" s="55"/>
      <c r="G15" s="55"/>
      <c r="H15" s="55"/>
    </row>
    <row r="16" spans="1:10" ht="15" customHeight="1" x14ac:dyDescent="0.35">
      <c r="A16" s="5" t="s">
        <v>9</v>
      </c>
      <c r="B16" s="6"/>
      <c r="C16" s="6"/>
      <c r="D16" s="6"/>
      <c r="E16" s="6"/>
      <c r="F16" s="7"/>
      <c r="G16" s="8"/>
      <c r="H16" s="21" t="s">
        <v>0</v>
      </c>
    </row>
    <row r="17" spans="1:10" ht="18.75" customHeight="1" x14ac:dyDescent="0.35">
      <c r="A17" s="45" t="s">
        <v>7</v>
      </c>
      <c r="B17" s="46"/>
      <c r="C17" s="46"/>
      <c r="D17" s="46"/>
      <c r="E17" s="46"/>
      <c r="F17" s="47"/>
      <c r="G17" s="9"/>
      <c r="H17" s="10">
        <v>2690.7</v>
      </c>
    </row>
    <row r="18" spans="1:10" ht="15" customHeight="1" x14ac:dyDescent="0.35">
      <c r="A18" s="45" t="s">
        <v>29</v>
      </c>
      <c r="B18" s="46"/>
      <c r="C18" s="46"/>
      <c r="D18" s="46"/>
      <c r="E18" s="46"/>
      <c r="F18" s="47"/>
      <c r="G18" s="9"/>
      <c r="H18" s="11">
        <f>H14</f>
        <v>5442.8</v>
      </c>
    </row>
    <row r="19" spans="1:10" ht="15" customHeight="1" x14ac:dyDescent="0.35">
      <c r="A19" s="51" t="s">
        <v>14</v>
      </c>
      <c r="B19" s="52"/>
      <c r="C19" s="52"/>
      <c r="D19" s="52"/>
      <c r="E19" s="52"/>
      <c r="F19" s="53"/>
      <c r="G19" s="12"/>
      <c r="H19" s="10">
        <v>163</v>
      </c>
    </row>
    <row r="20" spans="1:10" ht="36" customHeight="1" x14ac:dyDescent="0.35">
      <c r="A20" s="45" t="s">
        <v>8</v>
      </c>
      <c r="B20" s="46"/>
      <c r="C20" s="46"/>
      <c r="D20" s="46"/>
      <c r="E20" s="46"/>
      <c r="F20" s="47"/>
      <c r="G20" s="9"/>
      <c r="H20" s="11">
        <f>H18-H19</f>
        <v>5279.8</v>
      </c>
    </row>
    <row r="21" spans="1:10" x14ac:dyDescent="0.35">
      <c r="A21" s="45" t="s">
        <v>10</v>
      </c>
      <c r="B21" s="46"/>
      <c r="C21" s="46"/>
      <c r="D21" s="46"/>
      <c r="E21" s="46"/>
      <c r="F21" s="47"/>
      <c r="G21" s="9"/>
      <c r="H21" s="13">
        <f>H20*5.07</f>
        <v>26768.586000000003</v>
      </c>
    </row>
    <row r="22" spans="1:10" x14ac:dyDescent="0.35">
      <c r="A22" s="48" t="s">
        <v>11</v>
      </c>
      <c r="B22" s="49"/>
      <c r="C22" s="49"/>
      <c r="D22" s="49"/>
      <c r="E22" s="49"/>
      <c r="F22" s="50"/>
      <c r="G22" s="14"/>
      <c r="H22" s="15">
        <f>H21/H17</f>
        <v>9.9485583677110068</v>
      </c>
      <c r="I22" s="37">
        <f>H22+0.85</f>
        <v>10.798558367711006</v>
      </c>
    </row>
    <row r="23" spans="1:10" ht="29.25" customHeight="1" x14ac:dyDescent="0.35"/>
    <row r="24" spans="1:10" s="1" customFormat="1" x14ac:dyDescent="0.35">
      <c r="A24"/>
      <c r="B24"/>
      <c r="C24"/>
      <c r="D24"/>
      <c r="E24"/>
      <c r="F24"/>
      <c r="G24"/>
      <c r="H24"/>
      <c r="I24"/>
      <c r="J24"/>
    </row>
    <row r="26" spans="1:10" ht="18.5" x14ac:dyDescent="0.45">
      <c r="A26" s="36" t="s">
        <v>33</v>
      </c>
      <c r="B26" s="36"/>
      <c r="C26" s="36"/>
      <c r="D26" s="36"/>
      <c r="E26" s="36"/>
      <c r="F26" s="36"/>
      <c r="G26" s="36"/>
      <c r="H26" s="36"/>
      <c r="I26" s="36"/>
      <c r="J26" s="36"/>
    </row>
    <row r="28" spans="1:10" ht="30" customHeight="1" x14ac:dyDescent="0.35">
      <c r="A28" s="22" t="s">
        <v>5</v>
      </c>
      <c r="B28" s="44" t="s">
        <v>1</v>
      </c>
      <c r="C28" s="44"/>
      <c r="D28" s="44" t="s">
        <v>2</v>
      </c>
      <c r="E28" s="44"/>
      <c r="F28" s="18" t="s">
        <v>12</v>
      </c>
      <c r="G28" s="18" t="s">
        <v>3</v>
      </c>
      <c r="H28" s="18" t="s">
        <v>30</v>
      </c>
    </row>
    <row r="29" spans="1:10" ht="30" customHeight="1" x14ac:dyDescent="0.35">
      <c r="A29" s="30" t="s">
        <v>23</v>
      </c>
      <c r="B29" s="25">
        <v>45961</v>
      </c>
      <c r="C29" s="26">
        <v>3015</v>
      </c>
      <c r="D29" s="25" t="s">
        <v>32</v>
      </c>
      <c r="E29" s="26">
        <v>4068</v>
      </c>
      <c r="F29" s="27">
        <f t="shared" ref="F29:F31" si="2">E29-C29</f>
        <v>1053</v>
      </c>
      <c r="G29" s="28">
        <v>1</v>
      </c>
      <c r="H29" s="31">
        <f t="shared" ref="H29:H31" si="3">F29*G29</f>
        <v>1053</v>
      </c>
    </row>
    <row r="30" spans="1:10" ht="38.25" customHeight="1" x14ac:dyDescent="0.35">
      <c r="A30" s="30" t="s">
        <v>24</v>
      </c>
      <c r="B30" s="25">
        <v>45961</v>
      </c>
      <c r="C30" s="26">
        <v>1443</v>
      </c>
      <c r="D30" s="25" t="s">
        <v>32</v>
      </c>
      <c r="E30" s="26">
        <v>1794</v>
      </c>
      <c r="F30" s="27">
        <f t="shared" si="2"/>
        <v>351</v>
      </c>
      <c r="G30" s="28">
        <v>1</v>
      </c>
      <c r="H30" s="31">
        <f t="shared" si="3"/>
        <v>351</v>
      </c>
    </row>
    <row r="31" spans="1:10" ht="36.75" hidden="1" customHeight="1" x14ac:dyDescent="0.35">
      <c r="A31" s="30" t="s">
        <v>25</v>
      </c>
      <c r="B31" s="25">
        <v>45961</v>
      </c>
      <c r="C31" s="26">
        <v>1993</v>
      </c>
      <c r="D31" s="25" t="s">
        <v>32</v>
      </c>
      <c r="E31" s="26">
        <v>2393</v>
      </c>
      <c r="F31" s="27">
        <f t="shared" si="2"/>
        <v>400</v>
      </c>
      <c r="G31" s="28">
        <v>1</v>
      </c>
      <c r="H31" s="31">
        <f t="shared" si="3"/>
        <v>400</v>
      </c>
    </row>
    <row r="32" spans="1:10" ht="36.75" hidden="1" customHeight="1" x14ac:dyDescent="0.35"/>
    <row r="33" spans="1:10" ht="36.75" hidden="1" customHeight="1" x14ac:dyDescent="0.35"/>
    <row r="34" spans="1:10" ht="28.5" hidden="1" customHeight="1" x14ac:dyDescent="0.35"/>
    <row r="35" spans="1:10" ht="24" customHeight="1" x14ac:dyDescent="0.35"/>
    <row r="43" spans="1:10" ht="39.75" customHeight="1" x14ac:dyDescent="0.35"/>
    <row r="47" spans="1:10" s="36" customFormat="1" ht="18.5" hidden="1" x14ac:dyDescent="0.45">
      <c r="A47"/>
      <c r="B47"/>
      <c r="C47"/>
      <c r="D47"/>
      <c r="E47"/>
      <c r="F47"/>
      <c r="G47"/>
      <c r="H47"/>
      <c r="I47"/>
      <c r="J47"/>
    </row>
    <row r="48" spans="1:10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8" ht="30" customHeight="1" x14ac:dyDescent="0.35"/>
    <row r="59" ht="30" customHeight="1" x14ac:dyDescent="0.35"/>
  </sheetData>
  <mergeCells count="14">
    <mergeCell ref="B5:E5"/>
    <mergeCell ref="A2:B2"/>
    <mergeCell ref="A22:F22"/>
    <mergeCell ref="F15:H15"/>
    <mergeCell ref="B15:E15"/>
    <mergeCell ref="D6:E6"/>
    <mergeCell ref="B6:C6"/>
    <mergeCell ref="A21:F21"/>
    <mergeCell ref="A20:F20"/>
    <mergeCell ref="A19:F19"/>
    <mergeCell ref="A18:F18"/>
    <mergeCell ref="A17:F17"/>
    <mergeCell ref="B28:C28"/>
    <mergeCell ref="D28:E28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workbookViewId="0">
      <selection activeCell="G15" sqref="A1:H15"/>
    </sheetView>
  </sheetViews>
  <sheetFormatPr defaultColWidth="9.1796875" defaultRowHeight="13" x14ac:dyDescent="0.3"/>
  <cols>
    <col min="1" max="1" width="17" style="8" customWidth="1"/>
    <col min="2" max="2" width="10.54296875" style="8" customWidth="1"/>
    <col min="3" max="3" width="9.453125" style="8" customWidth="1"/>
    <col min="4" max="4" width="10.1796875" style="8" customWidth="1"/>
    <col min="5" max="5" width="10.453125" style="8" customWidth="1"/>
    <col min="6" max="6" width="17.1796875" style="8" customWidth="1"/>
    <col min="7" max="7" width="16.1796875" style="8" customWidth="1"/>
    <col min="8" max="8" width="18.453125" style="8" customWidth="1"/>
    <col min="9" max="9" width="0" style="8" hidden="1" customWidth="1"/>
    <col min="10" max="16384" width="9.1796875" style="8"/>
  </cols>
  <sheetData>
    <row r="1" spans="1:8" ht="17.149999999999999" customHeight="1" x14ac:dyDescent="0.3"/>
    <row r="2" spans="1:8" ht="28.5" customHeight="1" x14ac:dyDescent="0.3"/>
    <row r="3" spans="1:8" s="40" customFormat="1" x14ac:dyDescent="0.3">
      <c r="A3" s="43" t="s">
        <v>15</v>
      </c>
      <c r="B3" s="43"/>
      <c r="C3" s="8"/>
      <c r="D3" s="8"/>
      <c r="E3" s="8"/>
      <c r="F3" s="8"/>
      <c r="G3" s="8"/>
      <c r="H3" s="8"/>
    </row>
    <row r="4" spans="1:8" ht="17.149999999999999" customHeight="1" x14ac:dyDescent="0.3">
      <c r="A4" s="39" t="s">
        <v>36</v>
      </c>
      <c r="B4" s="40"/>
      <c r="C4" s="40"/>
      <c r="D4" s="40"/>
      <c r="E4" s="40"/>
      <c r="F4" s="40"/>
      <c r="G4" s="40"/>
      <c r="H4" s="40"/>
    </row>
    <row r="5" spans="1:8" ht="39.75" customHeight="1" x14ac:dyDescent="0.3">
      <c r="A5" s="38"/>
    </row>
    <row r="6" spans="1:8" ht="55.5" customHeight="1" x14ac:dyDescent="0.3">
      <c r="A6" s="34" t="s">
        <v>4</v>
      </c>
      <c r="B6" s="56" t="s">
        <v>13</v>
      </c>
      <c r="C6" s="61"/>
      <c r="D6" s="61"/>
      <c r="E6" s="57"/>
      <c r="F6" s="18" t="s">
        <v>0</v>
      </c>
    </row>
    <row r="7" spans="1:8" ht="30" x14ac:dyDescent="0.3">
      <c r="A7" s="22" t="s">
        <v>5</v>
      </c>
      <c r="B7" s="56" t="s">
        <v>1</v>
      </c>
      <c r="C7" s="57"/>
      <c r="D7" s="56" t="s">
        <v>2</v>
      </c>
      <c r="E7" s="57"/>
      <c r="F7" s="18" t="s">
        <v>30</v>
      </c>
    </row>
    <row r="8" spans="1:8" x14ac:dyDescent="0.3">
      <c r="A8" s="4" t="s">
        <v>22</v>
      </c>
      <c r="B8" s="41">
        <v>46053</v>
      </c>
      <c r="C8" s="42">
        <v>365</v>
      </c>
      <c r="D8" s="25">
        <v>46081</v>
      </c>
      <c r="E8" s="42">
        <v>378</v>
      </c>
      <c r="F8" s="19">
        <f>E8-C8</f>
        <v>13</v>
      </c>
    </row>
    <row r="9" spans="1:8" ht="15" customHeight="1" x14ac:dyDescent="0.3">
      <c r="A9" s="23" t="s">
        <v>0</v>
      </c>
      <c r="B9" s="55"/>
      <c r="C9" s="55"/>
      <c r="D9" s="55"/>
      <c r="E9" s="55"/>
      <c r="F9" s="23"/>
    </row>
    <row r="10" spans="1:8" ht="15" customHeight="1" x14ac:dyDescent="0.3">
      <c r="A10" s="5" t="s">
        <v>9</v>
      </c>
      <c r="B10" s="6"/>
      <c r="C10" s="6"/>
      <c r="D10" s="6"/>
      <c r="E10" s="6"/>
      <c r="F10" s="21" t="s">
        <v>0</v>
      </c>
    </row>
    <row r="11" spans="1:8" ht="15" customHeight="1" x14ac:dyDescent="0.3">
      <c r="A11" s="45" t="s">
        <v>7</v>
      </c>
      <c r="B11" s="46"/>
      <c r="C11" s="46"/>
      <c r="D11" s="46"/>
      <c r="E11" s="47"/>
      <c r="F11" s="10">
        <v>2690.7</v>
      </c>
    </row>
    <row r="12" spans="1:8" ht="18.75" customHeight="1" x14ac:dyDescent="0.3">
      <c r="A12" s="51" t="s">
        <v>18</v>
      </c>
      <c r="B12" s="52"/>
      <c r="C12" s="52"/>
      <c r="D12" s="52"/>
      <c r="E12" s="53"/>
      <c r="F12" s="11">
        <f>F8</f>
        <v>13</v>
      </c>
    </row>
    <row r="13" spans="1:8" ht="15" customHeight="1" x14ac:dyDescent="0.3">
      <c r="A13" s="51" t="s">
        <v>19</v>
      </c>
      <c r="B13" s="52"/>
      <c r="C13" s="52"/>
      <c r="D13" s="52"/>
      <c r="E13" s="53"/>
      <c r="F13" s="10">
        <v>3</v>
      </c>
    </row>
    <row r="14" spans="1:8" ht="15" customHeight="1" x14ac:dyDescent="0.3">
      <c r="A14" s="45" t="s">
        <v>20</v>
      </c>
      <c r="B14" s="46"/>
      <c r="C14" s="46"/>
      <c r="D14" s="46"/>
      <c r="E14" s="47"/>
      <c r="F14" s="11">
        <f>F12-F13</f>
        <v>10</v>
      </c>
    </row>
    <row r="15" spans="1:8" ht="29.25" customHeight="1" x14ac:dyDescent="0.3">
      <c r="A15" s="45" t="s">
        <v>21</v>
      </c>
      <c r="B15" s="46"/>
      <c r="C15" s="46"/>
      <c r="D15" s="46"/>
      <c r="E15" s="47"/>
      <c r="F15" s="13">
        <f>F14*38.27</f>
        <v>382.70000000000005</v>
      </c>
    </row>
    <row r="16" spans="1:8" x14ac:dyDescent="0.3">
      <c r="A16" s="48" t="s">
        <v>11</v>
      </c>
      <c r="B16" s="49"/>
      <c r="C16" s="49"/>
      <c r="D16" s="49"/>
      <c r="E16" s="50"/>
      <c r="F16" s="15">
        <f>F15/F11</f>
        <v>0.14223064630021931</v>
      </c>
    </row>
    <row r="18" spans="1:8" ht="29.25" customHeight="1" x14ac:dyDescent="0.3"/>
    <row r="19" spans="1:8" s="40" customFormat="1" x14ac:dyDescent="0.3">
      <c r="A19" s="8"/>
      <c r="B19" s="8"/>
      <c r="C19" s="8"/>
      <c r="D19" s="8"/>
      <c r="E19" s="8"/>
      <c r="F19" s="8"/>
      <c r="G19" s="8"/>
      <c r="H19" s="8"/>
    </row>
    <row r="22" spans="1:8" ht="35.25" customHeight="1" x14ac:dyDescent="0.3"/>
    <row r="25" spans="1:8" ht="15" customHeight="1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27" customHeight="1" x14ac:dyDescent="0.3"/>
  </sheetData>
  <mergeCells count="11">
    <mergeCell ref="A15:E15"/>
    <mergeCell ref="A16:E16"/>
    <mergeCell ref="A3:B3"/>
    <mergeCell ref="B6:E6"/>
    <mergeCell ref="B7:C7"/>
    <mergeCell ref="D7:E7"/>
    <mergeCell ref="B9:E9"/>
    <mergeCell ref="A11:E11"/>
    <mergeCell ref="A12:E12"/>
    <mergeCell ref="A13:E13"/>
    <mergeCell ref="A14:E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2026-04-14T08:50:36Z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